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EXA 30" sheetId="1" r:id="rId1"/>
    <sheet name="PLATI RESTANTE CONF. CLASIF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Area" localSheetId="0">'ANEXA 30'!$A$1:$E$116</definedName>
    <definedName name="_xlnm.Print_Titles" localSheetId="0">'ANEXA 30'!$7:$10</definedName>
  </definedNames>
  <calcPr fullCalcOnLoad="1"/>
</workbook>
</file>

<file path=xl/sharedStrings.xml><?xml version="1.0" encoding="utf-8"?>
<sst xmlns="http://schemas.openxmlformats.org/spreadsheetml/2006/main" count="419" uniqueCount="374">
  <si>
    <t>Anexa 30</t>
  </si>
  <si>
    <t>PLATI   RESTANTE</t>
  </si>
  <si>
    <t>cod 40</t>
  </si>
  <si>
    <t>-lei-</t>
  </si>
  <si>
    <t>DENUMIREA INDICATORILOR</t>
  </si>
  <si>
    <t>Nr. crt</t>
  </si>
  <si>
    <t>Sold la începutul anului</t>
  </si>
  <si>
    <t>Sold la finele perioadei</t>
  </si>
  <si>
    <t>TOTAL</t>
  </si>
  <si>
    <t>Din care aferent sumelor angajate cu prevederi bugetare</t>
  </si>
  <si>
    <t>A</t>
  </si>
  <si>
    <t>B</t>
  </si>
  <si>
    <t>0 1</t>
  </si>
  <si>
    <t>02</t>
  </si>
  <si>
    <t>03</t>
  </si>
  <si>
    <t>PLĂŢI RESTANTE-TOTAL (rd.07+12+27+32+37+42+47) din care:</t>
  </si>
  <si>
    <t>01</t>
  </si>
  <si>
    <t xml:space="preserve">   -peste 30 de zile (rd.8+13+28+33+38+43+47.2) </t>
  </si>
  <si>
    <t xml:space="preserve">   -peste 90 de zile (rd.9+14+29+34+39+44+47.3) </t>
  </si>
  <si>
    <t>04</t>
  </si>
  <si>
    <t xml:space="preserve">   -peste 120 zile (rd. 10+15+30+35+40+45+47.4)  </t>
  </si>
  <si>
    <t>05</t>
  </si>
  <si>
    <t xml:space="preserve">   -peste 1 an ( rd. 11+16+31+36+41+46+47.5)    </t>
  </si>
  <si>
    <t>06</t>
  </si>
  <si>
    <t>07</t>
  </si>
  <si>
    <t>7.1</t>
  </si>
  <si>
    <t xml:space="preserve">   -peste 30 de zile</t>
  </si>
  <si>
    <t>08</t>
  </si>
  <si>
    <t xml:space="preserve">   -peste 90 de zile din care:</t>
  </si>
  <si>
    <t>09</t>
  </si>
  <si>
    <t xml:space="preserve">   -(ct.4620101, ct. 4620103, ct. 4620109)</t>
  </si>
  <si>
    <t>9.1</t>
  </si>
  <si>
    <t xml:space="preserve">   -peste 120 zile</t>
  </si>
  <si>
    <t>10</t>
  </si>
  <si>
    <t xml:space="preserve">   -peste 1 an</t>
  </si>
  <si>
    <t>11</t>
  </si>
  <si>
    <t>12</t>
  </si>
  <si>
    <t>12.1</t>
  </si>
  <si>
    <t xml:space="preserve">   -peste 30 de zile ( rd.17.2+18.2+19.2+23) </t>
  </si>
  <si>
    <t>13</t>
  </si>
  <si>
    <t xml:space="preserve">   -peste 90 de zile ( rd.17.3+18.3+19.3+24)</t>
  </si>
  <si>
    <t>14</t>
  </si>
  <si>
    <t xml:space="preserve">   -peste 120 zile  (rd.17.4+18.4+19.4+25)</t>
  </si>
  <si>
    <t>15</t>
  </si>
  <si>
    <t xml:space="preserve">   -peste 1 an   (rd.17.5+18.5+19.5+26)</t>
  </si>
  <si>
    <t>16</t>
  </si>
  <si>
    <t>17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</si>
  <si>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</si>
  <si>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</si>
  <si>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</si>
  <si>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</si>
  <si>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</si>
  <si>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</si>
  <si>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</si>
  <si>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>18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</si>
  <si>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</si>
  <si>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</si>
  <si>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</si>
  <si>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</si>
  <si>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</si>
  <si>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</si>
  <si>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</si>
  <si>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</si>
  <si>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</si>
  <si>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Total (rd. 20+21),din care:</t>
  </si>
  <si>
    <t>19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</si>
  <si>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</si>
  <si>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</si>
  <si>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</si>
  <si>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</si>
  <si>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</si>
  <si>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</si>
  <si>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</si>
  <si>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</si>
  <si>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</si>
  <si>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</si>
  <si>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</si>
  <si>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</si>
  <si>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</si>
  <si>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</si>
  <si>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</si>
  <si>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</si>
  <si>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</si>
  <si>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</t>
  </si>
  <si>
    <t xml:space="preserve">  -sub 30 de zile</t>
  </si>
  <si>
    <t>21.1</t>
  </si>
  <si>
    <t>21.2</t>
  </si>
  <si>
    <t>21.3</t>
  </si>
  <si>
    <t>21.4</t>
  </si>
  <si>
    <t>21.5</t>
  </si>
  <si>
    <t>22</t>
  </si>
  <si>
    <t>22.1</t>
  </si>
  <si>
    <t>23</t>
  </si>
  <si>
    <t xml:space="preserve">   -peste 90 de zile</t>
  </si>
  <si>
    <t>24</t>
  </si>
  <si>
    <t>25</t>
  </si>
  <si>
    <t>26</t>
  </si>
  <si>
    <t>27</t>
  </si>
  <si>
    <t>27.1</t>
  </si>
  <si>
    <t>28</t>
  </si>
  <si>
    <t>29</t>
  </si>
  <si>
    <t xml:space="preserve">    -din care ct.(4271+4273)</t>
  </si>
  <si>
    <t>29.1</t>
  </si>
  <si>
    <t>30</t>
  </si>
  <si>
    <t>31</t>
  </si>
  <si>
    <t>32</t>
  </si>
  <si>
    <t>32.1</t>
  </si>
  <si>
    <t xml:space="preserve">   -peste 30 de zile :</t>
  </si>
  <si>
    <t>33</t>
  </si>
  <si>
    <t xml:space="preserve">   -peste 90 de zile din care:( rd.34.1+34.2+34.3+34.4)</t>
  </si>
  <si>
    <t>34</t>
  </si>
  <si>
    <t xml:space="preserve">  - ct.(422+424)</t>
  </si>
  <si>
    <t>34.1</t>
  </si>
  <si>
    <t xml:space="preserve">  -ct.(4272+4273)</t>
  </si>
  <si>
    <t>34.2</t>
  </si>
  <si>
    <t xml:space="preserve">  - ct.(429)</t>
  </si>
  <si>
    <t>34.3</t>
  </si>
  <si>
    <t xml:space="preserve">  -ct.(438)</t>
  </si>
  <si>
    <t>34.4</t>
  </si>
  <si>
    <t xml:space="preserve">   -peste 120 zile  </t>
  </si>
  <si>
    <t>35</t>
  </si>
  <si>
    <t xml:space="preserve">   -peste 1 an </t>
  </si>
  <si>
    <t>36</t>
  </si>
  <si>
    <t>37</t>
  </si>
  <si>
    <t>37.1</t>
  </si>
  <si>
    <t xml:space="preserve">   -peste 30 de zile </t>
  </si>
  <si>
    <t>38</t>
  </si>
  <si>
    <t>39</t>
  </si>
  <si>
    <t>40</t>
  </si>
  <si>
    <t>41</t>
  </si>
  <si>
    <t>42</t>
  </si>
  <si>
    <t>42.1</t>
  </si>
  <si>
    <t xml:space="preserve">   -peste 30 de zile   </t>
  </si>
  <si>
    <t>43</t>
  </si>
  <si>
    <t>44</t>
  </si>
  <si>
    <t>45</t>
  </si>
  <si>
    <t>46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</si>
  <si>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</si>
  <si>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</si>
  <si>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</si>
  <si>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</si>
  <si>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</si>
  <si>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</si>
  <si>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</si>
  <si>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r>
      <t xml:space="preserve">    -</t>
    </r>
    <r>
      <rPr>
        <sz val="11"/>
        <rFont val="Arial"/>
        <family val="2"/>
      </rPr>
      <t>sub 30 de zile  (rd.7.1+12.1+27.1+32.1+37.1+42.1+47.1)</t>
    </r>
  </si>
  <si>
    <r>
      <t xml:space="preserve">Plăţi restante către furnizori, creditorii din  operaţii  comerciale </t>
    </r>
    <r>
      <rPr>
        <sz val="11"/>
        <rFont val="Arial"/>
        <family val="2"/>
      </rPr>
      <t xml:space="preserve"> (ct.4010100, ct. 4030100, ct. 4040100, ct. 4050100, ct. 4620101, ct. 4620103, ct. 4620109),                                                         din care: (rd.07.1+ 08+09+10+11)</t>
    </r>
  </si>
  <si>
    <r>
      <t xml:space="preserve">   -</t>
    </r>
    <r>
      <rPr>
        <sz val="11"/>
        <rFont val="Arial"/>
        <family val="2"/>
      </rPr>
      <t>sub 30 de zile</t>
    </r>
    <r>
      <rPr>
        <b/>
        <sz val="11"/>
        <rFont val="Arial"/>
        <family val="2"/>
      </rPr>
      <t xml:space="preserve"> </t>
    </r>
  </si>
  <si>
    <r>
      <t xml:space="preserve">Plăţi restante faţă de bugetul general consolidat  </t>
    </r>
    <r>
      <rPr>
        <sz val="11"/>
        <rFont val="Arial"/>
        <family val="2"/>
      </rPr>
      <t xml:space="preserve">(rd.17+rd.18+rd.19+22) </t>
    </r>
    <r>
      <rPr>
        <b/>
        <sz val="11"/>
        <rFont val="Arial"/>
        <family val="2"/>
      </rPr>
      <t>din care:</t>
    </r>
  </si>
  <si>
    <r>
      <t xml:space="preserve">    -</t>
    </r>
    <r>
      <rPr>
        <sz val="11"/>
        <rFont val="Arial"/>
        <family val="2"/>
      </rPr>
      <t>sub 30 de zile ( rd.17.1+18.1+19.1+22.1)</t>
    </r>
  </si>
  <si>
    <r>
      <t xml:space="preserve">Plăţi restante faţă  de bugetul de stat                                </t>
    </r>
    <r>
      <rPr>
        <sz val="11"/>
        <rFont val="Arial"/>
        <family val="2"/>
      </rPr>
      <t xml:space="preserve">   (ct.4420300, ct 4440000, ct.4460000, ct.4480100)                              ( rd.17.1+17.2+17.3+17.4+17.5)</t>
    </r>
  </si>
  <si>
    <r>
      <t xml:space="preserve">   </t>
    </r>
    <r>
      <rPr>
        <sz val="11"/>
        <rFont val="Arial"/>
        <family val="2"/>
      </rPr>
      <t>-sub 30 de zile</t>
    </r>
    <r>
      <rPr>
        <b/>
        <sz val="11"/>
        <rFont val="Arial"/>
        <family val="2"/>
      </rPr>
      <t xml:space="preserve"> </t>
    </r>
  </si>
  <si>
    <r>
      <t xml:space="preserve">Plăţi restante faţă  de bugetul asigurarilor sociale de sănătate                                                                                                               </t>
    </r>
    <r>
      <rPr>
        <sz val="11"/>
        <rFont val="Arial"/>
        <family val="2"/>
      </rPr>
      <t xml:space="preserve">    (ct.4310300, ct.4310400, ct.4310500, ct.4310700)                            </t>
    </r>
  </si>
  <si>
    <r>
      <t xml:space="preserve">  </t>
    </r>
    <r>
      <rPr>
        <sz val="11"/>
        <rFont val="Arial"/>
        <family val="2"/>
      </rPr>
      <t>-sub 30 de zile</t>
    </r>
  </si>
  <si>
    <r>
      <t xml:space="preserve">  -</t>
    </r>
    <r>
      <rPr>
        <sz val="11"/>
        <rFont val="Arial"/>
        <family val="2"/>
      </rPr>
      <t>sub 30 de zile  (rd20.1+21.1)</t>
    </r>
  </si>
  <si>
    <r>
      <t xml:space="preserve">Plăţi restante faţă  de bugetele locale                                       </t>
    </r>
    <r>
      <rPr>
        <sz val="11"/>
        <rFont val="Arial"/>
        <family val="2"/>
      </rPr>
      <t xml:space="preserve">   (ct.4460000, ct.4480100),               din care: (rd.22.1+23+24+25+26)</t>
    </r>
  </si>
  <si>
    <r>
      <t xml:space="preserve">    -</t>
    </r>
    <r>
      <rPr>
        <sz val="11"/>
        <rFont val="Arial"/>
        <family val="2"/>
      </rPr>
      <t>sub 30 de zile</t>
    </r>
  </si>
  <si>
    <r>
      <t xml:space="preserve">Plăţi restante faţă  de salariaţi (drepturi salariale)              </t>
    </r>
    <r>
      <rPr>
        <sz val="11"/>
        <rFont val="Arial"/>
        <family val="2"/>
      </rPr>
      <t xml:space="preserve">  (ct.4210000,ct. 4230000, ct.4260000,ct.4270100,ct.4270300 ct.4280101), din care: (rd.27.1+.28+29+30+31)</t>
    </r>
  </si>
  <si>
    <r>
      <t xml:space="preserve">   -</t>
    </r>
    <r>
      <rPr>
        <sz val="11"/>
        <rFont val="Arial"/>
        <family val="2"/>
      </rPr>
      <t>sub 30 de zile</t>
    </r>
  </si>
  <si>
    <r>
      <t xml:space="preserve">Plăţi restante faţă  de alte categorii de persoane                       </t>
    </r>
    <r>
      <rPr>
        <sz val="11"/>
        <rFont val="Arial"/>
        <family val="2"/>
      </rPr>
      <t xml:space="preserve">   (ct.4220100, ct. 4220200, ct.4240000 , ct.4270200, ct.4270300, ct.4290000, ct.4380000 ), din care: (rd.32.1+33+34+35+36)</t>
    </r>
  </si>
  <si>
    <r>
      <t xml:space="preserve">   -</t>
    </r>
    <r>
      <rPr>
        <sz val="11"/>
        <rFont val="Arial"/>
        <family val="2"/>
      </rPr>
      <t xml:space="preserve">sub 30 de zile : </t>
    </r>
  </si>
  <si>
    <r>
      <t xml:space="preserve">Împrumuturi nerambursate la scadenţă                              </t>
    </r>
    <r>
      <rPr>
        <sz val="11"/>
        <rFont val="Arial"/>
        <family val="2"/>
      </rPr>
      <t xml:space="preserve">  (ct.1610100, ct.1640100, ct. 1650100, ct.1670101, ct. 1670102, ct. 1670103,  ct. 1670108, ct. 1670109, ct.1690100, ct.5190101, ct.5190102,  ct.5190104, ct.5190108, ct.5190110, ct.5190180,</t>
    </r>
  </si>
  <si>
    <r>
      <t>Dobânzi restante, din care: (aferente celor de la rd.37)</t>
    </r>
    <r>
      <rPr>
        <sz val="11"/>
        <rFont val="Arial"/>
        <family val="2"/>
      </rPr>
      <t>, (ct.1680100,  ct.1680400, ct.1680500, ct.1680701, ct1680702, ct. 1680703, ct. 1680708, ct. 1680709, ct.5180605, ct. 5180606, ct. 5180608, ct. 5180609, ct. 5180800),     din care:    (rd 42.1+.43+44</t>
    </r>
  </si>
  <si>
    <r>
      <t xml:space="preserve"> </t>
    </r>
    <r>
      <rPr>
        <b/>
        <sz val="11"/>
        <rFont val="Arial"/>
        <family val="2"/>
      </rPr>
      <t>Creditori bugetar</t>
    </r>
    <r>
      <rPr>
        <sz val="11"/>
        <rFont val="Arial"/>
        <family val="2"/>
      </rPr>
      <t>i   (ct.4670100, ct. 4670300, ct. 4670400, ct. 4670500, ct.4670900), din care:                                                    ( rd.47.1+47.2+47.3+47.4+47.5)</t>
    </r>
  </si>
  <si>
    <t xml:space="preserve">SITUATIA PLATILOR RESTANTE </t>
  </si>
  <si>
    <t>cod 21</t>
  </si>
  <si>
    <t>LEI</t>
  </si>
  <si>
    <t>Denumirea indicatorilor*)</t>
  </si>
  <si>
    <t>Cod</t>
  </si>
  <si>
    <t>PLATI RESTANTE LA FINELE PERIOADEI DE RAPORTARE</t>
  </si>
  <si>
    <t>DIN CARE</t>
  </si>
  <si>
    <t>SUB 30 DE ZILE</t>
  </si>
  <si>
    <t>PESTE 30 DE ZILE</t>
  </si>
  <si>
    <t>PESTE 90 DE ZILE</t>
  </si>
  <si>
    <t>PESTE 120 DE ZILE</t>
  </si>
  <si>
    <t>PESTE 1 AN</t>
  </si>
  <si>
    <t xml:space="preserve">CHELTUIELI- TOTAL      </t>
  </si>
  <si>
    <t>5005</t>
  </si>
  <si>
    <t>CHELTUIELI DE CAPITAL</t>
  </si>
  <si>
    <t>6600.05.70</t>
  </si>
  <si>
    <t>SANATATE</t>
  </si>
  <si>
    <t>6605</t>
  </si>
  <si>
    <t>TITLUL I CHELTUIELI DE PERSONAL</t>
  </si>
  <si>
    <t>6605.10</t>
  </si>
  <si>
    <t>Cheltuieli de salarii in bani</t>
  </si>
  <si>
    <t>6605.10.01</t>
  </si>
  <si>
    <t>Salarii de baza</t>
  </si>
  <si>
    <t>6605.10.01.01</t>
  </si>
  <si>
    <t>Indemnizatii platite unor persoane din afara unitatii</t>
  </si>
  <si>
    <t>6605.10.01.12</t>
  </si>
  <si>
    <t>Indemnizatii de delegare</t>
  </si>
  <si>
    <t>6605.10.01.13</t>
  </si>
  <si>
    <t>Alte drepturi salariale in bani</t>
  </si>
  <si>
    <t>6605.10.01.30</t>
  </si>
  <si>
    <t>Contributii</t>
  </si>
  <si>
    <t>6605.10.03</t>
  </si>
  <si>
    <t>Contributii de asigurari sociale de stat</t>
  </si>
  <si>
    <t>6605.10.03.01</t>
  </si>
  <si>
    <t>Contributii de asigurari de somaj</t>
  </si>
  <si>
    <t>6605.10.03.02</t>
  </si>
  <si>
    <t>Contributii de asigurari sociale de sanatate</t>
  </si>
  <si>
    <t>6605.10.03.03</t>
  </si>
  <si>
    <t xml:space="preserve">Contributii de asigurari pentru accidente de munca si boli profesionale </t>
  </si>
  <si>
    <t>6605.10.03.04</t>
  </si>
  <si>
    <t>Contributii pentru concedii si indemnizatii</t>
  </si>
  <si>
    <t>6605.10.03.06</t>
  </si>
  <si>
    <t>TITLUL II BUNURI SI SERVICII</t>
  </si>
  <si>
    <t>6605.20</t>
  </si>
  <si>
    <t>Bunuri si servicii</t>
  </si>
  <si>
    <t>6605.20.01</t>
  </si>
  <si>
    <t>Furnituri de birou</t>
  </si>
  <si>
    <t>6605.20.01.01</t>
  </si>
  <si>
    <t>Materiale pentru curatenie</t>
  </si>
  <si>
    <t>6605.20.01.02</t>
  </si>
  <si>
    <t>Incalzit, iluminat si forta motrica</t>
  </si>
  <si>
    <t>6605.20.01.03</t>
  </si>
  <si>
    <t>Apa, canal si salubritate</t>
  </si>
  <si>
    <t>6605.20.01.04</t>
  </si>
  <si>
    <t>Carburanti si lubrifianti</t>
  </si>
  <si>
    <t>6605.20.01.05</t>
  </si>
  <si>
    <t>Piese de schimb</t>
  </si>
  <si>
    <t>6605.20.01.06</t>
  </si>
  <si>
    <t>Posta, telecomunicatii, radio, tv, internet</t>
  </si>
  <si>
    <t>6605.20.01.08</t>
  </si>
  <si>
    <t>Materiale si prestari de servicii cu caracter functional, din care:</t>
  </si>
  <si>
    <t>6605.20.01.09</t>
  </si>
  <si>
    <t>Materiale si prestari de servicii cu caracter medical</t>
  </si>
  <si>
    <t>6605.20.01.09.1</t>
  </si>
  <si>
    <t>Materiale si prestari de servicii cu caracter functional pt ch.proprii</t>
  </si>
  <si>
    <t>6605.20.01.09.2</t>
  </si>
  <si>
    <t>Alte bunuri si servicii pentru intretinere si functionare</t>
  </si>
  <si>
    <t>6605.20.01.30</t>
  </si>
  <si>
    <t>Reparatii curente</t>
  </si>
  <si>
    <t>6605.20.02</t>
  </si>
  <si>
    <t>Bunuri de natura obiectelor de inventar</t>
  </si>
  <si>
    <t>6605.20.05</t>
  </si>
  <si>
    <t>Alte obiecte de inventar</t>
  </si>
  <si>
    <t>6605.20.05.30</t>
  </si>
  <si>
    <t>Deplasari, detasari, transferari, din care:</t>
  </si>
  <si>
    <t>6605.20.06</t>
  </si>
  <si>
    <t>Deplasari interne, detasari, transferari</t>
  </si>
  <si>
    <t>6605.20.06.01</t>
  </si>
  <si>
    <t>Deplasari in strainatate</t>
  </si>
  <si>
    <t>6605.20.06.02</t>
  </si>
  <si>
    <t>Carti, publicatii si materiale documentare</t>
  </si>
  <si>
    <t>6605.20.11</t>
  </si>
  <si>
    <t>Consultanta si expertiza</t>
  </si>
  <si>
    <t>6605.20.12</t>
  </si>
  <si>
    <t>Pregatire profesionala</t>
  </si>
  <si>
    <t>6605.20.13</t>
  </si>
  <si>
    <t>Protectia muncii</t>
  </si>
  <si>
    <t>6605.20.14</t>
  </si>
  <si>
    <t>Alte cheltuieli</t>
  </si>
  <si>
    <t>6605.20.30</t>
  </si>
  <si>
    <t>Chirii</t>
  </si>
  <si>
    <t>6605.20.30.04</t>
  </si>
  <si>
    <t>Alte cheltuieli cu bunuri si servicii</t>
  </si>
  <si>
    <t>6605.20.30.30</t>
  </si>
  <si>
    <t>TITLUL III DOBANZI</t>
  </si>
  <si>
    <t>6605.30</t>
  </si>
  <si>
    <t>Alte dobanzi</t>
  </si>
  <si>
    <t>66.05.30.03</t>
  </si>
  <si>
    <t>Dobanda datorata trezoreriei statului</t>
  </si>
  <si>
    <t>66.05.30.03.02</t>
  </si>
  <si>
    <t>6605.70</t>
  </si>
  <si>
    <t>TITLUL X ACTIVE NEFINANCIARE</t>
  </si>
  <si>
    <t>6605.71</t>
  </si>
  <si>
    <t>Active fixe</t>
  </si>
  <si>
    <t>6605.71.01</t>
  </si>
  <si>
    <t xml:space="preserve">Maşini, echipamente si mijloace de transport </t>
  </si>
  <si>
    <t>6605.71.01.02</t>
  </si>
  <si>
    <t>Mobilier, aparatura birotica si alte active corporale</t>
  </si>
  <si>
    <t>6605.71.01.03</t>
  </si>
  <si>
    <t>Alte active fixe</t>
  </si>
  <si>
    <t>6605.71.01.30</t>
  </si>
  <si>
    <t>Produse farmaceutice, materiale sanitare specifice si dispozitive medicale, din care:</t>
  </si>
  <si>
    <t>6605.03</t>
  </si>
  <si>
    <t>Medicamente cu si fara contributie personala, din care:</t>
  </si>
  <si>
    <t>6605.03.01</t>
  </si>
  <si>
    <t xml:space="preserve">    ~ activitatea curenta</t>
  </si>
  <si>
    <t xml:space="preserve">    ~ personal contractual</t>
  </si>
  <si>
    <t xml:space="preserve">    ~ medicamente 40% - pentru pensionarii cu pensii de pana la 700 lei/prevazute a fi finantate din veniturile proprii ale M.S. sub forma de transferuri catre bugetul F.N.U.A.S.S.</t>
  </si>
  <si>
    <t>Medicamente pentru boli cronice cu risc crescut utilizate in programele nationale cu scop curativ, din care:</t>
  </si>
  <si>
    <t>6605.03.02</t>
  </si>
  <si>
    <t xml:space="preserve">           Subprogramul de tratament al  bolnavilor cu tuberculoza</t>
  </si>
  <si>
    <t xml:space="preserve">           Subprogramul de tratament si monitorizare a persoanelor cu infectie HIV/SIDA si tratamentul postexpunere</t>
  </si>
  <si>
    <t xml:space="preserve">          Programul national de diagnostic si tratament pentru  boli rare</t>
  </si>
  <si>
    <t xml:space="preserve">          Programul naţional de tratament al bolilor neurologice</t>
  </si>
  <si>
    <t xml:space="preserve">          Programul naţional de tratament al hemofiliei şi talasemiei</t>
  </si>
  <si>
    <t xml:space="preserve">          Program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</si>
  <si>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</si>
  <si>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</si>
  <si>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>Subprogramul de tratament al bolnavilor cu afectiuni oncologice</t>
  </si>
  <si>
    <t>Programul national de terapie intensiva a insuficientei hepatice</t>
  </si>
  <si>
    <t xml:space="preserve">          Programul naţional de sănătate mintală</t>
  </si>
  <si>
    <t>Materiale sanitare specifice utilizate in programele nationale cu scop curativ, din care:</t>
  </si>
  <si>
    <t>6605.03.03</t>
  </si>
  <si>
    <t xml:space="preserve">          Program national  de diabet zaharat, din care:</t>
  </si>
  <si>
    <t xml:space="preserve">    ~ materiale sanitare</t>
  </si>
  <si>
    <t xml:space="preserve">    ~ pompe insulină şi materiale consumabile</t>
  </si>
  <si>
    <t xml:space="preserve">         Programul national de ortopedie</t>
  </si>
  <si>
    <t>Programul naţional de diagnostic şi boli rare</t>
  </si>
  <si>
    <t>Programul naţional de boli cardiovasculare</t>
  </si>
  <si>
    <t>Programul national de tratament al surditatii prin proteze auditive implantabile (implant cohlear si proteze auditive)</t>
  </si>
  <si>
    <t xml:space="preserve">          Programul national de terapie intensiva a insuficientei hepatice</t>
  </si>
  <si>
    <t>Servicii medicale de hemodializa si dializa peritoneala</t>
  </si>
  <si>
    <t>6605.03.04</t>
  </si>
  <si>
    <t>Dispozitive si echipamente medicale</t>
  </si>
  <si>
    <t>6605.03.05</t>
  </si>
  <si>
    <t>Servicii medicale in ambulatoriu, din care:</t>
  </si>
  <si>
    <t>6605.04</t>
  </si>
  <si>
    <t>Asistenta medicala primara, din care:</t>
  </si>
  <si>
    <t>6605.04.01</t>
  </si>
  <si>
    <t xml:space="preserve">    ~ centre de permanenta </t>
  </si>
  <si>
    <t>Asistenta medicala  pentru specialitati clinice</t>
  </si>
  <si>
    <t>6605.04.02</t>
  </si>
  <si>
    <t>Asistenta medicala stomatologica, din care:</t>
  </si>
  <si>
    <t>6605.04.03</t>
  </si>
  <si>
    <t>Asistenta medicala pentru specialitati paraclinice, din care:</t>
  </si>
  <si>
    <t>6605.04.04</t>
  </si>
  <si>
    <t xml:space="preserve">    ~ activitatea curenta, din care:</t>
  </si>
  <si>
    <t xml:space="preserve">    ~  sume pentru evaluarea anuala a bolnavilor cu diabet zaharat 
(hemoglobina glicata)</t>
  </si>
  <si>
    <t xml:space="preserve">    ~ Subprogramul de monitorizarea activa a terapiilor specifice oncologice</t>
  </si>
  <si>
    <t>Asist.medic.in centre med.multifunctionale(servicii medicale de recuperare), din care:</t>
  </si>
  <si>
    <t>6605.04.05</t>
  </si>
  <si>
    <t>Servicii de urgenta prespitalicesti si transport sanitar, din care:</t>
  </si>
  <si>
    <t>6605.05</t>
  </si>
  <si>
    <t xml:space="preserve">    ~ unitati publice</t>
  </si>
  <si>
    <t xml:space="preserve">    ~ unitati private</t>
  </si>
  <si>
    <t>Servicii medicale in unitati sanitare cu paturi</t>
  </si>
  <si>
    <t>6605.06</t>
  </si>
  <si>
    <t>Spitale generale, din care:</t>
  </si>
  <si>
    <t>6605.06.01</t>
  </si>
  <si>
    <t xml:space="preserve">    ~ Programul national de depistare precoce activa a afecţiunilor oncologice</t>
  </si>
  <si>
    <t xml:space="preserve">    ~ Programul national de diagnostic şi tratament cu ajutorul aparaturii de înaltă performanţă</t>
  </si>
  <si>
    <t xml:space="preserve">              ~Subprogramul de radiologie interventională</t>
  </si>
  <si>
    <t xml:space="preserve">              ~Subprogramul de diagnostic si tratament al epilepsiei rezistente la tratamentul medicamentos</t>
  </si>
  <si>
    <t xml:space="preserve">              ~Subprogramul de tratament al hidrocefaliei congenitale sau dobandite la copil</t>
  </si>
  <si>
    <t xml:space="preserve">               ~Subprogramul de tratament al durerii neuropate prin implant de neurostimulator medular</t>
  </si>
  <si>
    <t>Unitati de recuperare-reabilitare a sanatatii</t>
  </si>
  <si>
    <t>6605.06.04</t>
  </si>
  <si>
    <t>Ingrijiri medicale la domiciliu</t>
  </si>
  <si>
    <t>6605.07</t>
  </si>
  <si>
    <t>Prestatii medicale acordate in baza documentelor internationale</t>
  </si>
  <si>
    <t>6605.11</t>
  </si>
  <si>
    <t>CHELTUIELI PENTRU ASIGURARI SI ASISTENTA SOCIALA</t>
  </si>
  <si>
    <t>50.05</t>
  </si>
  <si>
    <t>Asigurari si asistenta sociala</t>
  </si>
  <si>
    <t>68.05</t>
  </si>
  <si>
    <t xml:space="preserve"> TITLUL IX ASISTENTA SOCIALA</t>
  </si>
  <si>
    <t>57</t>
  </si>
  <si>
    <t>Ajutoare sociale</t>
  </si>
  <si>
    <t>57.02</t>
  </si>
  <si>
    <t>Ajutoare sociale in numerar</t>
  </si>
  <si>
    <t>57.02.01</t>
  </si>
  <si>
    <t>Asistenta sociala in caz de boli si invaliditati</t>
  </si>
  <si>
    <t>68.05.05</t>
  </si>
  <si>
    <t>Asistenta sociala in caz de boli</t>
  </si>
  <si>
    <t>68.05.05.01</t>
  </si>
  <si>
    <t>Asistenta sociala pentru familie si copii</t>
  </si>
  <si>
    <t>68.05.06</t>
  </si>
  <si>
    <t xml:space="preserve">CREDITORI AI BUGETULUI FNUASS </t>
  </si>
  <si>
    <t>CASA DE ASIGURĂRI DE SĂNĂTATE MEHEDINTI</t>
  </si>
  <si>
    <t>CASA DE ASIGURARI DE SANATATE MEHEDINTI</t>
  </si>
  <si>
    <t xml:space="preserve">                               EC. MARIA VLADU</t>
  </si>
  <si>
    <t xml:space="preserve">                                                             EC. FLORINA BIRCU</t>
  </si>
  <si>
    <t xml:space="preserve">            EC. FLORINA BIRCU</t>
  </si>
  <si>
    <t>p. PREŞEDINTE -  DIRECTOR GENERAL,</t>
  </si>
  <si>
    <t>Director Executiv Economic</t>
  </si>
  <si>
    <t>p. DIRECTOR  EXECUTIV  ECONOMIC,</t>
  </si>
  <si>
    <t>Consilier Comp. BFC</t>
  </si>
  <si>
    <t>p. PREŞEDINTE - DIRECTOR GENERAL ,</t>
  </si>
  <si>
    <t>p. DIRECTOR   ECONOMIC,</t>
  </si>
  <si>
    <t>la data de 31 MAI 2014</t>
  </si>
  <si>
    <t xml:space="preserve">                                                                                                                     la data de 31 MAI 2014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</si>
</sst>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* #,##0_);_(* \(#,##0\);_(* &quot;-&quot;??_);_(@_)"/>
    <numFmt numFmtId="183" formatCode="#,##0.00_ ;[Red]\-#,##0.00\ 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#,##0.0"/>
    <numFmt numFmtId="188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11"/>
      <color indexed="10"/>
      <name val="Arial"/>
      <family val="2"/>
    </font>
    <font>
      <sz val="11"/>
      <color indexed="4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3" fontId="23" fillId="0" borderId="0" xfId="65" applyNumberFormat="1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Fill="1">
      <alignment/>
      <protection/>
    </xf>
    <xf numFmtId="3" fontId="0" fillId="0" borderId="0" xfId="65" applyNumberFormat="1" applyProtection="1">
      <alignment/>
      <protection/>
    </xf>
    <xf numFmtId="0" fontId="0" fillId="0" borderId="0" xfId="0" applyAlignment="1" applyProtection="1">
      <alignment/>
      <protection/>
    </xf>
    <xf numFmtId="3" fontId="24" fillId="0" borderId="0" xfId="65" applyNumberFormat="1" applyFont="1" applyAlignment="1" applyProtection="1">
      <alignment horizontal="center"/>
      <protection/>
    </xf>
    <xf numFmtId="3" fontId="23" fillId="0" borderId="0" xfId="66" applyNumberFormat="1" applyFont="1" applyProtection="1">
      <alignment/>
      <protection locked="0"/>
    </xf>
    <xf numFmtId="3" fontId="0" fillId="0" borderId="0" xfId="66" applyNumberFormat="1" applyFont="1" applyFill="1" applyProtection="1">
      <alignment/>
      <protection/>
    </xf>
    <xf numFmtId="3" fontId="22" fillId="0" borderId="0" xfId="65" applyNumberFormat="1" applyFont="1" applyProtection="1">
      <alignment/>
      <protection/>
    </xf>
    <xf numFmtId="3" fontId="0" fillId="0" borderId="0" xfId="66" applyNumberFormat="1" applyFont="1" applyProtection="1">
      <alignment/>
      <protection/>
    </xf>
    <xf numFmtId="3" fontId="0" fillId="0" borderId="0" xfId="65" applyNumberFormat="1" applyFont="1" applyProtection="1">
      <alignment/>
      <protection/>
    </xf>
    <xf numFmtId="3" fontId="0" fillId="0" borderId="0" xfId="65" applyNumberFormat="1" applyFont="1" applyAlignment="1" applyProtection="1" quotePrefix="1">
      <alignment horizontal="center"/>
      <protection/>
    </xf>
    <xf numFmtId="3" fontId="27" fillId="0" borderId="10" xfId="66" applyNumberFormat="1" applyFont="1" applyBorder="1" applyAlignment="1" applyProtection="1">
      <alignment horizontal="center"/>
      <protection/>
    </xf>
    <xf numFmtId="3" fontId="27" fillId="0" borderId="11" xfId="66" applyNumberFormat="1" applyFont="1" applyBorder="1" applyAlignment="1" applyProtection="1">
      <alignment horizontal="center"/>
      <protection/>
    </xf>
    <xf numFmtId="0" fontId="27" fillId="0" borderId="11" xfId="66" applyNumberFormat="1" applyFont="1" applyBorder="1" applyAlignment="1" applyProtection="1">
      <alignment horizontal="center"/>
      <protection/>
    </xf>
    <xf numFmtId="49" fontId="27" fillId="0" borderId="11" xfId="66" applyNumberFormat="1" applyFont="1" applyBorder="1" applyAlignment="1" applyProtection="1">
      <alignment horizontal="center"/>
      <protection/>
    </xf>
    <xf numFmtId="49" fontId="27" fillId="0" borderId="12" xfId="66" applyNumberFormat="1" applyFont="1" applyBorder="1" applyAlignment="1" applyProtection="1">
      <alignment horizontal="center"/>
      <protection/>
    </xf>
    <xf numFmtId="3" fontId="23" fillId="0" borderId="13" xfId="66" applyNumberFormat="1" applyFont="1" applyBorder="1" applyAlignment="1" applyProtection="1">
      <alignment wrapText="1"/>
      <protection/>
    </xf>
    <xf numFmtId="49" fontId="23" fillId="0" borderId="14" xfId="66" applyNumberFormat="1" applyFont="1" applyBorder="1" applyAlignment="1" applyProtection="1" quotePrefix="1">
      <alignment horizontal="center" vertical="center"/>
      <protection/>
    </xf>
    <xf numFmtId="3" fontId="23" fillId="0" borderId="15" xfId="65" applyNumberFormat="1" applyFont="1" applyBorder="1" applyAlignment="1" applyProtection="1">
      <alignment horizontal="right" vertical="center"/>
      <protection/>
    </xf>
    <xf numFmtId="3" fontId="23" fillId="0" borderId="16" xfId="65" applyNumberFormat="1" applyFont="1" applyBorder="1" applyAlignment="1" applyProtection="1">
      <alignment horizontal="right" vertical="center"/>
      <protection/>
    </xf>
    <xf numFmtId="3" fontId="23" fillId="0" borderId="17" xfId="65" applyNumberFormat="1" applyFont="1" applyBorder="1" applyAlignment="1" applyProtection="1">
      <alignment horizontal="right" vertical="center"/>
      <protection/>
    </xf>
    <xf numFmtId="3" fontId="23" fillId="0" borderId="18" xfId="66" applyNumberFormat="1" applyFont="1" applyBorder="1" applyAlignment="1" applyProtection="1">
      <alignment wrapText="1"/>
      <protection/>
    </xf>
    <xf numFmtId="49" fontId="24" fillId="0" borderId="19" xfId="66" applyNumberFormat="1" applyFont="1" applyBorder="1" applyAlignment="1" applyProtection="1">
      <alignment horizontal="center" vertical="center"/>
      <protection/>
    </xf>
    <xf numFmtId="3" fontId="24" fillId="0" borderId="20" xfId="65" applyNumberFormat="1" applyFont="1" applyBorder="1" applyAlignment="1" applyProtection="1">
      <alignment horizontal="right" vertical="center"/>
      <protection/>
    </xf>
    <xf numFmtId="3" fontId="24" fillId="0" borderId="21" xfId="65" applyNumberFormat="1" applyFont="1" applyBorder="1" applyAlignment="1" applyProtection="1">
      <alignment horizontal="right" vertical="center"/>
      <protection/>
    </xf>
    <xf numFmtId="3" fontId="24" fillId="0" borderId="22" xfId="65" applyNumberFormat="1" applyFont="1" applyBorder="1" applyAlignment="1" applyProtection="1">
      <alignment horizontal="right" vertical="center"/>
      <protection/>
    </xf>
    <xf numFmtId="3" fontId="24" fillId="0" borderId="18" xfId="66" applyNumberFormat="1" applyFont="1" applyBorder="1" applyAlignment="1" applyProtection="1">
      <alignment wrapText="1"/>
      <protection/>
    </xf>
    <xf numFmtId="49" fontId="24" fillId="0" borderId="19" xfId="66" applyNumberFormat="1" applyFont="1" applyBorder="1" applyAlignment="1" applyProtection="1" quotePrefix="1">
      <alignment horizontal="center" vertical="center"/>
      <protection/>
    </xf>
    <xf numFmtId="3" fontId="24" fillId="0" borderId="20" xfId="65" applyNumberFormat="1" applyFont="1" applyFill="1" applyBorder="1" applyAlignment="1" applyProtection="1">
      <alignment horizontal="right" vertical="center"/>
      <protection/>
    </xf>
    <xf numFmtId="3" fontId="24" fillId="0" borderId="21" xfId="65" applyNumberFormat="1" applyFont="1" applyFill="1" applyBorder="1" applyAlignment="1" applyProtection="1">
      <alignment horizontal="right" vertical="center"/>
      <protection/>
    </xf>
    <xf numFmtId="3" fontId="24" fillId="0" borderId="22" xfId="65" applyNumberFormat="1" applyFont="1" applyFill="1" applyBorder="1" applyAlignment="1" applyProtection="1">
      <alignment horizontal="right" vertical="center"/>
      <protection/>
    </xf>
    <xf numFmtId="49" fontId="23" fillId="0" borderId="19" xfId="66" applyNumberFormat="1" applyFont="1" applyBorder="1" applyAlignment="1" applyProtection="1" quotePrefix="1">
      <alignment horizontal="center" vertical="center"/>
      <protection/>
    </xf>
    <xf numFmtId="3" fontId="23" fillId="0" borderId="20" xfId="65" applyNumberFormat="1" applyFont="1" applyBorder="1" applyAlignment="1" applyProtection="1">
      <alignment horizontal="right" vertical="center"/>
      <protection/>
    </xf>
    <xf numFmtId="3" fontId="23" fillId="0" borderId="21" xfId="65" applyNumberFormat="1" applyFont="1" applyBorder="1" applyAlignment="1" applyProtection="1">
      <alignment horizontal="right" vertical="center"/>
      <protection/>
    </xf>
    <xf numFmtId="3" fontId="23" fillId="0" borderId="22" xfId="65" applyNumberFormat="1" applyFont="1" applyBorder="1" applyAlignment="1" applyProtection="1">
      <alignment horizontal="right" vertical="center"/>
      <protection/>
    </xf>
    <xf numFmtId="49" fontId="24" fillId="0" borderId="19" xfId="66" applyNumberFormat="1" applyFont="1" applyBorder="1" applyAlignment="1" applyProtection="1">
      <alignment horizontal="center" vertical="center" wrapText="1"/>
      <protection/>
    </xf>
    <xf numFmtId="3" fontId="24" fillId="0" borderId="20" xfId="65" applyNumberFormat="1" applyFont="1" applyBorder="1" applyAlignment="1" applyProtection="1">
      <alignment horizontal="right" vertical="center"/>
      <protection locked="0"/>
    </xf>
    <xf numFmtId="3" fontId="24" fillId="0" borderId="21" xfId="65" applyNumberFormat="1" applyFont="1" applyBorder="1" applyAlignment="1" applyProtection="1">
      <alignment horizontal="right" vertical="center"/>
      <protection locked="0"/>
    </xf>
    <xf numFmtId="3" fontId="0" fillId="0" borderId="22" xfId="66" applyNumberFormat="1" applyFont="1" applyBorder="1" applyProtection="1">
      <alignment/>
      <protection locked="0"/>
    </xf>
    <xf numFmtId="49" fontId="24" fillId="0" borderId="19" xfId="66" applyNumberFormat="1" applyFont="1" applyBorder="1" applyAlignment="1" applyProtection="1">
      <alignment horizontal="center" vertical="center"/>
      <protection/>
    </xf>
    <xf numFmtId="3" fontId="23" fillId="0" borderId="18" xfId="66" applyNumberFormat="1" applyFont="1" applyBorder="1" applyAlignment="1" applyProtection="1">
      <alignment vertical="top" wrapText="1"/>
      <protection/>
    </xf>
    <xf numFmtId="3" fontId="28" fillId="0" borderId="0" xfId="0" applyNumberFormat="1" applyFont="1" applyFill="1" applyBorder="1" applyAlignment="1" applyProtection="1">
      <alignment horizontal="center"/>
      <protection/>
    </xf>
    <xf numFmtId="49" fontId="23" fillId="0" borderId="19" xfId="66" applyNumberFormat="1" applyFont="1" applyBorder="1" applyAlignment="1" applyProtection="1" quotePrefix="1">
      <alignment horizontal="center" vertical="center"/>
      <protection/>
    </xf>
    <xf numFmtId="0" fontId="23" fillId="0" borderId="18" xfId="66" applyNumberFormat="1" applyFont="1" applyBorder="1" applyAlignment="1" applyProtection="1">
      <alignment wrapText="1"/>
      <protection/>
    </xf>
    <xf numFmtId="3" fontId="24" fillId="0" borderId="18" xfId="66" applyNumberFormat="1" applyFont="1" applyBorder="1" applyAlignment="1" applyProtection="1">
      <alignment vertical="top" wrapText="1"/>
      <protection/>
    </xf>
    <xf numFmtId="3" fontId="24" fillId="0" borderId="23" xfId="66" applyNumberFormat="1" applyFont="1" applyBorder="1" applyAlignment="1" applyProtection="1">
      <alignment vertical="top" wrapText="1"/>
      <protection/>
    </xf>
    <xf numFmtId="49" fontId="24" fillId="0" borderId="24" xfId="66" applyNumberFormat="1" applyFont="1" applyBorder="1" applyAlignment="1" applyProtection="1">
      <alignment horizontal="center" vertical="center"/>
      <protection/>
    </xf>
    <xf numFmtId="3" fontId="24" fillId="0" borderId="25" xfId="65" applyNumberFormat="1" applyFont="1" applyBorder="1" applyAlignment="1" applyProtection="1">
      <alignment horizontal="right" vertical="center"/>
      <protection locked="0"/>
    </xf>
    <xf numFmtId="3" fontId="24" fillId="0" borderId="26" xfId="65" applyNumberFormat="1" applyFont="1" applyBorder="1" applyAlignment="1" applyProtection="1">
      <alignment horizontal="right" vertical="center"/>
      <protection locked="0"/>
    </xf>
    <xf numFmtId="3" fontId="0" fillId="0" borderId="27" xfId="66" applyNumberFormat="1" applyFont="1" applyBorder="1" applyProtection="1">
      <alignment/>
      <protection locked="0"/>
    </xf>
    <xf numFmtId="3" fontId="23" fillId="0" borderId="13" xfId="66" applyNumberFormat="1" applyFont="1" applyBorder="1" applyAlignment="1" applyProtection="1">
      <alignment vertical="top" wrapText="1"/>
      <protection/>
    </xf>
    <xf numFmtId="49" fontId="23" fillId="0" borderId="14" xfId="66" applyNumberFormat="1" applyFont="1" applyBorder="1" applyAlignment="1" applyProtection="1" quotePrefix="1">
      <alignment horizontal="center" vertical="center"/>
      <protection/>
    </xf>
    <xf numFmtId="49" fontId="24" fillId="0" borderId="19" xfId="66" applyNumberFormat="1" applyFont="1" applyBorder="1" applyAlignment="1" applyProtection="1">
      <alignment horizontal="center" vertical="center" wrapText="1"/>
      <protection/>
    </xf>
    <xf numFmtId="3" fontId="24" fillId="0" borderId="23" xfId="66" applyNumberFormat="1" applyFont="1" applyBorder="1" applyAlignment="1" applyProtection="1">
      <alignment wrapText="1"/>
      <protection/>
    </xf>
    <xf numFmtId="3" fontId="24" fillId="0" borderId="13" xfId="66" applyNumberFormat="1" applyFont="1" applyBorder="1" applyAlignment="1" applyProtection="1">
      <alignment wrapText="1"/>
      <protection/>
    </xf>
    <xf numFmtId="49" fontId="24" fillId="0" borderId="14" xfId="66" applyNumberFormat="1" applyFont="1" applyBorder="1" applyAlignment="1" applyProtection="1">
      <alignment horizontal="center" vertical="center"/>
      <protection/>
    </xf>
    <xf numFmtId="3" fontId="24" fillId="0" borderId="15" xfId="65" applyNumberFormat="1" applyFont="1" applyBorder="1" applyAlignment="1" applyProtection="1">
      <alignment horizontal="right" vertical="center"/>
      <protection locked="0"/>
    </xf>
    <xf numFmtId="3" fontId="24" fillId="0" borderId="16" xfId="65" applyNumberFormat="1" applyFont="1" applyBorder="1" applyAlignment="1" applyProtection="1">
      <alignment horizontal="right" vertical="center"/>
      <protection locked="0"/>
    </xf>
    <xf numFmtId="3" fontId="0" fillId="0" borderId="17" xfId="66" applyNumberFormat="1" applyFont="1" applyBorder="1" applyProtection="1">
      <alignment/>
      <protection locked="0"/>
    </xf>
    <xf numFmtId="3" fontId="23" fillId="0" borderId="18" xfId="66" applyNumberFormat="1" applyFont="1" applyFill="1" applyBorder="1" applyAlignment="1" applyProtection="1">
      <alignment wrapText="1"/>
      <protection/>
    </xf>
    <xf numFmtId="0" fontId="0" fillId="0" borderId="0" xfId="66" applyFont="1" applyFill="1">
      <alignment/>
      <protection/>
    </xf>
    <xf numFmtId="0" fontId="0" fillId="0" borderId="0" xfId="0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24" fillId="0" borderId="0" xfId="66" applyNumberFormat="1" applyFo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3" fontId="0" fillId="0" borderId="0" xfId="66" applyNumberFormat="1" applyFont="1" applyProtection="1">
      <alignment/>
      <protection locked="0"/>
    </xf>
    <xf numFmtId="3" fontId="0" fillId="0" borderId="0" xfId="66" applyNumberFormat="1" applyFont="1" applyFill="1" applyProtection="1">
      <alignment/>
      <protection locked="0"/>
    </xf>
    <xf numFmtId="0" fontId="24" fillId="0" borderId="0" xfId="59" applyFont="1" applyProtection="1">
      <alignment/>
      <protection/>
    </xf>
    <xf numFmtId="0" fontId="31" fillId="0" borderId="0" xfId="0" applyFont="1" applyAlignment="1" applyProtection="1">
      <alignment horizontal="center"/>
      <protection/>
    </xf>
    <xf numFmtId="0" fontId="0" fillId="0" borderId="0" xfId="59" applyFont="1" applyAlignment="1" applyProtection="1">
      <alignment horizontal="right"/>
      <protection/>
    </xf>
    <xf numFmtId="0" fontId="0" fillId="0" borderId="0" xfId="59" applyFont="1" applyProtection="1">
      <alignment/>
      <protection/>
    </xf>
    <xf numFmtId="0" fontId="0" fillId="0" borderId="0" xfId="66" applyFont="1" applyBorder="1" applyProtection="1">
      <alignment/>
      <protection locked="0"/>
    </xf>
    <xf numFmtId="0" fontId="0" fillId="0" borderId="0" xfId="66" applyFont="1" applyProtection="1">
      <alignment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59" applyFont="1" applyProtection="1">
      <alignment/>
      <protection locked="0"/>
    </xf>
    <xf numFmtId="3" fontId="2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22" fillId="0" borderId="0" xfId="66" applyNumberFormat="1" applyFont="1" applyProtection="1">
      <alignment/>
      <protection locked="0"/>
    </xf>
    <xf numFmtId="0" fontId="24" fillId="0" borderId="0" xfId="0" applyFont="1" applyAlignment="1">
      <alignment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2" fontId="23" fillId="0" borderId="0" xfId="0" applyNumberFormat="1" applyFont="1" applyFill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3" fontId="28" fillId="0" borderId="0" xfId="0" applyNumberFormat="1" applyFont="1" applyFill="1" applyAlignment="1" applyProtection="1">
      <alignment/>
      <protection/>
    </xf>
    <xf numFmtId="0" fontId="24" fillId="0" borderId="0" xfId="0" applyFont="1" applyBorder="1" applyAlignment="1" applyProtection="1" quotePrefix="1">
      <alignment horizontal="center"/>
      <protection/>
    </xf>
    <xf numFmtId="0" fontId="24" fillId="0" borderId="0" xfId="0" applyFont="1" applyFill="1" applyAlignment="1" applyProtection="1" quotePrefix="1">
      <alignment horizontal="center"/>
      <protection/>
    </xf>
    <xf numFmtId="0" fontId="24" fillId="0" borderId="0" xfId="0" applyFont="1" applyAlignment="1" applyProtection="1">
      <alignment horizontal="right"/>
      <protection/>
    </xf>
    <xf numFmtId="0" fontId="24" fillId="0" borderId="28" xfId="0" applyFont="1" applyBorder="1" applyAlignment="1" applyProtection="1">
      <alignment horizontal="center" vertical="center" wrapText="1"/>
      <protection/>
    </xf>
    <xf numFmtId="0" fontId="23" fillId="0" borderId="29" xfId="0" applyFont="1" applyBorder="1" applyAlignment="1" applyProtection="1">
      <alignment horizontal="center" vertical="top" wrapText="1"/>
      <protection/>
    </xf>
    <xf numFmtId="0" fontId="23" fillId="0" borderId="30" xfId="0" applyFont="1" applyBorder="1" applyAlignment="1" applyProtection="1">
      <alignment horizontal="center" vertical="top" wrapText="1"/>
      <protection/>
    </xf>
    <xf numFmtId="0" fontId="23" fillId="0" borderId="31" xfId="0" applyFont="1" applyBorder="1" applyAlignment="1" applyProtection="1" quotePrefix="1">
      <alignment horizontal="center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0" fontId="23" fillId="0" borderId="32" xfId="0" applyFont="1" applyBorder="1" applyAlignment="1" applyProtection="1">
      <alignment horizontal="center" vertical="top" wrapText="1"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32" xfId="0" applyFont="1" applyBorder="1" applyAlignment="1" applyProtection="1">
      <alignment horizontal="center"/>
      <protection/>
    </xf>
    <xf numFmtId="3" fontId="23" fillId="0" borderId="33" xfId="0" applyNumberFormat="1" applyFont="1" applyBorder="1" applyAlignment="1" applyProtection="1">
      <alignment wrapText="1"/>
      <protection/>
    </xf>
    <xf numFmtId="3" fontId="23" fillId="0" borderId="16" xfId="0" applyNumberFormat="1" applyFont="1" applyBorder="1" applyAlignment="1" applyProtection="1">
      <alignment/>
      <protection/>
    </xf>
    <xf numFmtId="3" fontId="23" fillId="0" borderId="16" xfId="0" applyNumberFormat="1" applyFont="1" applyFill="1" applyBorder="1" applyAlignment="1" applyProtection="1">
      <alignment horizontal="right" vertical="center"/>
      <protection/>
    </xf>
    <xf numFmtId="3" fontId="23" fillId="0" borderId="17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34" xfId="0" applyNumberFormat="1" applyFont="1" applyBorder="1" applyAlignment="1" applyProtection="1">
      <alignment wrapText="1"/>
      <protection/>
    </xf>
    <xf numFmtId="3" fontId="23" fillId="0" borderId="21" xfId="0" applyNumberFormat="1" applyFont="1" applyBorder="1" applyAlignment="1" applyProtection="1">
      <alignment/>
      <protection/>
    </xf>
    <xf numFmtId="3" fontId="23" fillId="0" borderId="21" xfId="0" applyNumberFormat="1" applyFont="1" applyFill="1" applyBorder="1" applyAlignment="1" applyProtection="1">
      <alignment horizontal="right" vertical="center"/>
      <protection/>
    </xf>
    <xf numFmtId="3" fontId="23" fillId="0" borderId="22" xfId="0" applyNumberFormat="1" applyFont="1" applyFill="1" applyBorder="1" applyAlignment="1" applyProtection="1">
      <alignment horizontal="right" vertical="center"/>
      <protection/>
    </xf>
    <xf numFmtId="3" fontId="24" fillId="0" borderId="34" xfId="0" applyNumberFormat="1" applyFont="1" applyBorder="1" applyAlignment="1">
      <alignment wrapText="1"/>
    </xf>
    <xf numFmtId="3" fontId="24" fillId="0" borderId="21" xfId="0" applyNumberFormat="1" applyFont="1" applyBorder="1" applyAlignment="1">
      <alignment/>
    </xf>
    <xf numFmtId="3" fontId="24" fillId="0" borderId="21" xfId="0" applyNumberFormat="1" applyFont="1" applyBorder="1" applyAlignment="1" applyProtection="1">
      <alignment horizontal="right" vertical="center"/>
      <protection/>
    </xf>
    <xf numFmtId="3" fontId="24" fillId="0" borderId="21" xfId="0" applyNumberFormat="1" applyFont="1" applyBorder="1" applyAlignment="1" applyProtection="1">
      <alignment horizontal="right" vertical="center"/>
      <protection locked="0"/>
    </xf>
    <xf numFmtId="3" fontId="24" fillId="0" borderId="2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horizontal="right" vertical="center" wrapText="1"/>
      <protection locked="0"/>
    </xf>
    <xf numFmtId="3" fontId="23" fillId="0" borderId="34" xfId="0" applyNumberFormat="1" applyFont="1" applyBorder="1" applyAlignment="1">
      <alignment wrapText="1"/>
    </xf>
    <xf numFmtId="3" fontId="23" fillId="0" borderId="21" xfId="0" applyNumberFormat="1" applyFont="1" applyBorder="1" applyAlignment="1">
      <alignment/>
    </xf>
    <xf numFmtId="3" fontId="24" fillId="0" borderId="21" xfId="0" applyNumberFormat="1" applyFont="1" applyBorder="1" applyAlignment="1" applyProtection="1">
      <alignment horizontal="right" vertical="center" wrapText="1"/>
      <protection locked="0"/>
    </xf>
    <xf numFmtId="3" fontId="24" fillId="0" borderId="22" xfId="0" applyNumberFormat="1" applyFont="1" applyBorder="1" applyAlignment="1" applyProtection="1">
      <alignment horizontal="right" vertical="center" wrapText="1"/>
      <protection locked="0"/>
    </xf>
    <xf numFmtId="3" fontId="24" fillId="0" borderId="21" xfId="0" applyNumberFormat="1" applyFont="1" applyBorder="1" applyAlignment="1">
      <alignment vertical="center"/>
    </xf>
    <xf numFmtId="3" fontId="23" fillId="0" borderId="34" xfId="0" applyNumberFormat="1" applyFont="1" applyFill="1" applyBorder="1" applyAlignment="1">
      <alignment wrapText="1"/>
    </xf>
    <xf numFmtId="3" fontId="24" fillId="0" borderId="21" xfId="0" applyNumberFormat="1" applyFont="1" applyFill="1" applyBorder="1" applyAlignment="1">
      <alignment/>
    </xf>
    <xf numFmtId="0" fontId="23" fillId="0" borderId="0" xfId="0" applyFont="1" applyAlignment="1">
      <alignment/>
    </xf>
    <xf numFmtId="3" fontId="23" fillId="0" borderId="34" xfId="0" applyNumberFormat="1" applyFont="1" applyFill="1" applyBorder="1" applyAlignment="1">
      <alignment wrapText="1"/>
    </xf>
    <xf numFmtId="3" fontId="23" fillId="0" borderId="21" xfId="0" applyNumberFormat="1" applyFont="1" applyFill="1" applyBorder="1" applyAlignment="1">
      <alignment/>
    </xf>
    <xf numFmtId="3" fontId="23" fillId="0" borderId="21" xfId="0" applyNumberFormat="1" applyFont="1" applyFill="1" applyBorder="1" applyAlignment="1" applyProtection="1">
      <alignment horizontal="right" vertical="center"/>
      <protection/>
    </xf>
    <xf numFmtId="3" fontId="23" fillId="0" borderId="22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34" xfId="0" applyNumberFormat="1" applyFont="1" applyFill="1" applyBorder="1" applyAlignment="1">
      <alignment wrapText="1"/>
    </xf>
    <xf numFmtId="3" fontId="24" fillId="0" borderId="21" xfId="59" applyNumberFormat="1" applyFont="1" applyBorder="1" applyAlignment="1" applyProtection="1">
      <alignment horizontal="right" vertical="center"/>
      <protection locked="0"/>
    </xf>
    <xf numFmtId="3" fontId="24" fillId="0" borderId="22" xfId="59" applyNumberFormat="1" applyFont="1" applyBorder="1" applyAlignment="1" applyProtection="1">
      <alignment horizontal="right" vertical="center"/>
      <protection locked="0"/>
    </xf>
    <xf numFmtId="3" fontId="24" fillId="0" borderId="0" xfId="59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Fill="1" applyBorder="1" applyAlignment="1">
      <alignment horizontal="right" vertical="center"/>
    </xf>
    <xf numFmtId="3" fontId="24" fillId="0" borderId="21" xfId="0" applyNumberFormat="1" applyFont="1" applyBorder="1" applyAlignment="1" applyProtection="1">
      <alignment horizontal="right" vertical="center" wrapText="1"/>
      <protection/>
    </xf>
    <xf numFmtId="3" fontId="24" fillId="0" borderId="22" xfId="0" applyNumberFormat="1" applyFont="1" applyBorder="1" applyAlignment="1" applyProtection="1">
      <alignment horizontal="right" vertical="center" wrapText="1"/>
      <protection/>
    </xf>
    <xf numFmtId="3" fontId="24" fillId="0" borderId="0" xfId="0" applyNumberFormat="1" applyFont="1" applyBorder="1" applyAlignment="1" applyProtection="1">
      <alignment horizontal="right" vertical="center" wrapText="1"/>
      <protection/>
    </xf>
    <xf numFmtId="3" fontId="23" fillId="0" borderId="21" xfId="0" applyNumberFormat="1" applyFont="1" applyFill="1" applyBorder="1" applyAlignment="1">
      <alignment horizontal="right" vertical="center"/>
    </xf>
    <xf numFmtId="3" fontId="23" fillId="0" borderId="22" xfId="0" applyNumberFormat="1" applyFont="1" applyFill="1" applyBorder="1" applyAlignment="1">
      <alignment horizontal="right" vertical="center"/>
    </xf>
    <xf numFmtId="49" fontId="24" fillId="24" borderId="34" xfId="0" applyNumberFormat="1" applyFont="1" applyFill="1" applyBorder="1" applyAlignment="1">
      <alignment wrapText="1"/>
    </xf>
    <xf numFmtId="0" fontId="24" fillId="24" borderId="21" xfId="0" applyFont="1" applyFill="1" applyBorder="1" applyAlignment="1">
      <alignment horizontal="left"/>
    </xf>
    <xf numFmtId="0" fontId="24" fillId="24" borderId="34" xfId="0" applyFont="1" applyFill="1" applyBorder="1" applyAlignment="1">
      <alignment wrapText="1"/>
    </xf>
    <xf numFmtId="4" fontId="24" fillId="0" borderId="34" xfId="64" applyNumberFormat="1" applyFont="1" applyFill="1" applyBorder="1" applyAlignment="1">
      <alignment wrapText="1"/>
      <protection/>
    </xf>
    <xf numFmtId="3" fontId="23" fillId="0" borderId="34" xfId="0" applyNumberFormat="1" applyFont="1" applyBorder="1" applyAlignment="1">
      <alignment wrapText="1"/>
    </xf>
    <xf numFmtId="3" fontId="23" fillId="0" borderId="21" xfId="0" applyNumberFormat="1" applyFont="1" applyBorder="1" applyAlignment="1">
      <alignment/>
    </xf>
    <xf numFmtId="3" fontId="23" fillId="0" borderId="21" xfId="0" applyNumberFormat="1" applyFont="1" applyBorder="1" applyAlignment="1" applyProtection="1">
      <alignment horizontal="right" vertical="center"/>
      <protection/>
    </xf>
    <xf numFmtId="3" fontId="23" fillId="0" borderId="22" xfId="0" applyNumberFormat="1" applyFont="1" applyBorder="1" applyAlignment="1" applyProtection="1">
      <alignment horizontal="right" vertical="center"/>
      <protection/>
    </xf>
    <xf numFmtId="3" fontId="23" fillId="0" borderId="0" xfId="0" applyNumberFormat="1" applyFont="1" applyBorder="1" applyAlignment="1" applyProtection="1">
      <alignment horizontal="right" vertical="center" wrapText="1"/>
      <protection locked="0"/>
    </xf>
    <xf numFmtId="3" fontId="24" fillId="0" borderId="21" xfId="0" applyNumberFormat="1" applyFont="1" applyBorder="1" applyAlignment="1" applyProtection="1">
      <alignment/>
      <protection/>
    </xf>
    <xf numFmtId="3" fontId="32" fillId="0" borderId="34" xfId="0" applyNumberFormat="1" applyFont="1" applyBorder="1" applyAlignment="1">
      <alignment wrapText="1"/>
    </xf>
    <xf numFmtId="4" fontId="33" fillId="0" borderId="34" xfId="64" applyNumberFormat="1" applyFont="1" applyFill="1" applyBorder="1" applyAlignment="1">
      <alignment wrapText="1"/>
      <protection/>
    </xf>
    <xf numFmtId="4" fontId="32" fillId="0" borderId="34" xfId="64" applyNumberFormat="1" applyFont="1" applyFill="1" applyBorder="1" applyAlignment="1">
      <alignment wrapText="1"/>
      <protection/>
    </xf>
    <xf numFmtId="4" fontId="33" fillId="0" borderId="34" xfId="64" applyNumberFormat="1" applyFont="1" applyFill="1" applyBorder="1" applyAlignment="1" applyProtection="1">
      <alignment wrapText="1"/>
      <protection/>
    </xf>
    <xf numFmtId="4" fontId="34" fillId="0" borderId="34" xfId="64" applyNumberFormat="1" applyFont="1" applyFill="1" applyBorder="1" applyAlignment="1" applyProtection="1">
      <alignment wrapText="1"/>
      <protection/>
    </xf>
    <xf numFmtId="3" fontId="35" fillId="0" borderId="34" xfId="0" applyNumberFormat="1" applyFont="1" applyFill="1" applyBorder="1" applyAlignment="1">
      <alignment wrapText="1"/>
    </xf>
    <xf numFmtId="4" fontId="0" fillId="0" borderId="34" xfId="64" applyNumberFormat="1" applyFont="1" applyFill="1" applyBorder="1" applyAlignment="1">
      <alignment wrapText="1"/>
      <protection/>
    </xf>
    <xf numFmtId="0" fontId="23" fillId="0" borderId="0" xfId="0" applyFont="1" applyAlignment="1">
      <alignment/>
    </xf>
    <xf numFmtId="3" fontId="23" fillId="0" borderId="21" xfId="0" applyNumberFormat="1" applyFont="1" applyBorder="1" applyAlignment="1" applyProtection="1">
      <alignment horizontal="right" vertical="center"/>
      <protection/>
    </xf>
    <xf numFmtId="3" fontId="23" fillId="0" borderId="22" xfId="0" applyNumberFormat="1" applyFont="1" applyBorder="1" applyAlignment="1" applyProtection="1">
      <alignment horizontal="right" vertical="center"/>
      <protection/>
    </xf>
    <xf numFmtId="3" fontId="23" fillId="0" borderId="0" xfId="0" applyNumberFormat="1" applyFont="1" applyBorder="1" applyAlignment="1" applyProtection="1">
      <alignment horizontal="right" vertical="center" wrapText="1"/>
      <protection locked="0"/>
    </xf>
    <xf numFmtId="3" fontId="23" fillId="0" borderId="21" xfId="0" applyNumberFormat="1" applyFont="1" applyBorder="1" applyAlignment="1" applyProtection="1">
      <alignment horizontal="right" vertical="center"/>
      <protection locked="0"/>
    </xf>
    <xf numFmtId="3" fontId="23" fillId="0" borderId="22" xfId="0" applyNumberFormat="1" applyFont="1" applyBorder="1" applyAlignment="1" applyProtection="1">
      <alignment horizontal="right" vertical="center"/>
      <protection locked="0"/>
    </xf>
    <xf numFmtId="3" fontId="32" fillId="0" borderId="34" xfId="0" applyNumberFormat="1" applyFont="1" applyFill="1" applyBorder="1" applyAlignment="1" applyProtection="1">
      <alignment wrapText="1"/>
      <protection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24" fillId="0" borderId="35" xfId="0" applyNumberFormat="1" applyFont="1" applyBorder="1" applyAlignment="1" applyProtection="1">
      <alignment/>
      <protection/>
    </xf>
    <xf numFmtId="3" fontId="24" fillId="0" borderId="26" xfId="0" applyNumberFormat="1" applyFont="1" applyBorder="1" applyAlignment="1" applyProtection="1">
      <alignment/>
      <protection/>
    </xf>
    <xf numFmtId="3" fontId="24" fillId="0" borderId="26" xfId="66" applyNumberFormat="1" applyFont="1" applyFill="1" applyBorder="1" applyAlignment="1" applyProtection="1">
      <alignment horizontal="right" vertical="center"/>
      <protection/>
    </xf>
    <xf numFmtId="3" fontId="24" fillId="0" borderId="26" xfId="0" applyNumberFormat="1" applyFont="1" applyBorder="1" applyAlignment="1" applyProtection="1">
      <alignment horizontal="right" vertical="center"/>
      <protection locked="0"/>
    </xf>
    <xf numFmtId="3" fontId="24" fillId="0" borderId="27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/>
    </xf>
    <xf numFmtId="0" fontId="23" fillId="0" borderId="0" xfId="0" applyFont="1" applyFill="1" applyBorder="1" applyAlignment="1">
      <alignment horizontal="center"/>
    </xf>
    <xf numFmtId="0" fontId="28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3" fontId="23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/>
      <protection/>
    </xf>
    <xf numFmtId="3" fontId="24" fillId="0" borderId="36" xfId="67" applyNumberFormat="1" applyFont="1" applyBorder="1" applyAlignment="1" applyProtection="1">
      <alignment horizontal="right" vertical="center"/>
      <protection locked="0"/>
    </xf>
    <xf numFmtId="3" fontId="24" fillId="0" borderId="11" xfId="67" applyNumberFormat="1" applyFont="1" applyBorder="1" applyAlignment="1" applyProtection="1">
      <alignment horizontal="right" vertical="center"/>
      <protection locked="0"/>
    </xf>
    <xf numFmtId="3" fontId="23" fillId="0" borderId="16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2" fontId="22" fillId="0" borderId="0" xfId="0" applyNumberFormat="1" applyFont="1" applyFill="1" applyAlignment="1" applyProtection="1">
      <alignment horizontal="left"/>
      <protection locked="0"/>
    </xf>
    <xf numFmtId="0" fontId="26" fillId="0" borderId="0" xfId="65" applyFont="1" applyAlignment="1" applyProtection="1">
      <alignment horizontal="center"/>
      <protection locked="0"/>
    </xf>
    <xf numFmtId="3" fontId="25" fillId="0" borderId="0" xfId="65" applyNumberFormat="1" applyFont="1" applyAlignment="1" applyProtection="1">
      <alignment horizontal="center"/>
      <protection/>
    </xf>
    <xf numFmtId="3" fontId="22" fillId="0" borderId="37" xfId="66" applyNumberFormat="1" applyFont="1" applyBorder="1" applyAlignment="1" applyProtection="1">
      <alignment horizontal="center"/>
      <protection/>
    </xf>
    <xf numFmtId="3" fontId="22" fillId="0" borderId="38" xfId="66" applyNumberFormat="1" applyFont="1" applyBorder="1" applyAlignment="1" applyProtection="1">
      <alignment horizontal="center"/>
      <protection/>
    </xf>
    <xf numFmtId="3" fontId="22" fillId="0" borderId="39" xfId="66" applyNumberFormat="1" applyFont="1" applyBorder="1" applyAlignment="1" applyProtection="1">
      <alignment horizontal="center" vertical="center"/>
      <protection/>
    </xf>
    <xf numFmtId="3" fontId="22" fillId="0" borderId="24" xfId="66" applyNumberFormat="1" applyFont="1" applyBorder="1" applyAlignment="1" applyProtection="1">
      <alignment horizontal="center" vertical="center"/>
      <protection/>
    </xf>
    <xf numFmtId="3" fontId="26" fillId="0" borderId="40" xfId="66" applyNumberFormat="1" applyFont="1" applyBorder="1" applyAlignment="1" applyProtection="1">
      <alignment horizontal="center" vertical="center" wrapText="1"/>
      <protection/>
    </xf>
    <xf numFmtId="3" fontId="26" fillId="0" borderId="41" xfId="66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3" fontId="22" fillId="0" borderId="13" xfId="66" applyNumberFormat="1" applyFont="1" applyBorder="1" applyAlignment="1" applyProtection="1">
      <alignment horizontal="center" vertical="center" wrapText="1"/>
      <protection/>
    </xf>
    <xf numFmtId="3" fontId="22" fillId="0" borderId="18" xfId="66" applyNumberFormat="1" applyFont="1" applyBorder="1" applyAlignment="1" applyProtection="1">
      <alignment horizontal="center" vertical="center" wrapText="1"/>
      <protection/>
    </xf>
    <xf numFmtId="3" fontId="22" fillId="0" borderId="23" xfId="66" applyNumberFormat="1" applyFont="1" applyBorder="1" applyAlignment="1" applyProtection="1">
      <alignment horizontal="center" vertical="center" wrapText="1"/>
      <protection/>
    </xf>
    <xf numFmtId="3" fontId="22" fillId="0" borderId="14" xfId="66" applyNumberFormat="1" applyFont="1" applyBorder="1" applyAlignment="1" applyProtection="1">
      <alignment horizontal="center" vertical="center" wrapText="1"/>
      <protection/>
    </xf>
    <xf numFmtId="3" fontId="22" fillId="0" borderId="19" xfId="66" applyNumberFormat="1" applyFont="1" applyBorder="1" applyAlignment="1" applyProtection="1">
      <alignment horizontal="center" vertical="center" wrapText="1"/>
      <protection/>
    </xf>
    <xf numFmtId="3" fontId="22" fillId="0" borderId="24" xfId="66" applyNumberFormat="1" applyFont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 locked="0"/>
    </xf>
    <xf numFmtId="2" fontId="23" fillId="0" borderId="0" xfId="0" applyNumberFormat="1" applyFont="1" applyFill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30" xfId="0" applyFont="1" applyBorder="1" applyAlignment="1" applyProtection="1">
      <alignment horizontal="center" vertical="center" wrapText="1"/>
      <protection/>
    </xf>
    <xf numFmtId="0" fontId="23" fillId="0" borderId="28" xfId="0" applyFont="1" applyBorder="1" applyAlignment="1" applyProtection="1">
      <alignment horizontal="center" vertical="center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8" xfId="0" applyFont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 horizontal="center" vertical="center" wrapText="1"/>
      <protection/>
    </xf>
    <xf numFmtId="0" fontId="24" fillId="0" borderId="43" xfId="0" applyFont="1" applyBorder="1" applyAlignment="1" applyProtection="1">
      <alignment horizontal="center" vertical="center" wrapText="1"/>
      <protection/>
    </xf>
    <xf numFmtId="0" fontId="24" fillId="0" borderId="44" xfId="0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rmal_BUGET RECTIFICARE OUG 89 VIRARI FINALE" xfId="64"/>
    <cellStyle name="Normal_Sheet1" xfId="65"/>
    <cellStyle name="Normal_Sheet1 2" xfId="66"/>
    <cellStyle name="Normal_Sheet1 3" xfId="67"/>
    <cellStyle name="Note" xfId="68"/>
    <cellStyle name="Output" xfId="69"/>
    <cellStyle name="Percent" xfId="70"/>
    <cellStyle name="Percent 2" xfId="71"/>
    <cellStyle name="Style 1" xfId="72"/>
    <cellStyle name="Title" xfId="73"/>
    <cellStyle name="Total" xfId="74"/>
    <cellStyle name="Warning Tex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hete%202013\MACHETA%20PLATI%20RESTANTE%20pentru%20jud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TI RESTANTE"/>
      <sheetName val="PLATI RESTANTE CF CLASIF"/>
    </sheetNames>
    <sheetDataSet>
      <sheetData sheetId="0"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workbookViewId="0" topLeftCell="A55">
      <selection activeCell="E19" sqref="E19"/>
    </sheetView>
  </sheetViews>
  <sheetFormatPr defaultColWidth="9.140625" defaultRowHeight="12.75"/>
  <cols>
    <col min="1" max="1" width="56.8515625" style="2" customWidth="1"/>
    <col min="2" max="2" width="7.00390625" style="2" customWidth="1"/>
    <col min="3" max="3" width="15.140625" style="2" customWidth="1"/>
    <col min="4" max="4" width="13.7109375" style="2" customWidth="1"/>
    <col min="5" max="5" width="15.00390625" style="2" customWidth="1"/>
    <col min="6" max="6" width="9.140625" style="3" customWidth="1"/>
    <col min="7" max="16384" width="9.140625" style="2" customWidth="1"/>
  </cols>
  <sheetData>
    <row r="1" spans="1:4" ht="15.75">
      <c r="A1" s="203" t="s">
        <v>361</v>
      </c>
      <c r="B1" s="203"/>
      <c r="C1" s="203"/>
      <c r="D1" s="1"/>
    </row>
    <row r="2" spans="1:6" ht="15">
      <c r="A2" s="4"/>
      <c r="B2" s="4"/>
      <c r="C2" s="5"/>
      <c r="D2" s="6" t="s">
        <v>0</v>
      </c>
      <c r="E2" s="7"/>
      <c r="F2" s="8"/>
    </row>
    <row r="3" spans="1:6" ht="15.75">
      <c r="A3" s="9"/>
      <c r="B3" s="4"/>
      <c r="C3" s="4"/>
      <c r="D3" s="5"/>
      <c r="E3" s="10"/>
      <c r="F3" s="8"/>
    </row>
    <row r="4" spans="1:6" ht="18">
      <c r="A4" s="205" t="s">
        <v>1</v>
      </c>
      <c r="B4" s="205"/>
      <c r="C4" s="205"/>
      <c r="D4" s="205"/>
      <c r="E4" s="10"/>
      <c r="F4" s="8"/>
    </row>
    <row r="5" spans="1:6" ht="12.75">
      <c r="A5" s="204" t="s">
        <v>372</v>
      </c>
      <c r="B5" s="204"/>
      <c r="C5" s="204"/>
      <c r="D5" s="204"/>
      <c r="E5" s="10"/>
      <c r="F5" s="8"/>
    </row>
    <row r="6" spans="1:6" ht="12.75">
      <c r="A6" s="11" t="s">
        <v>2</v>
      </c>
      <c r="B6" s="11"/>
      <c r="D6" s="12" t="s">
        <v>3</v>
      </c>
      <c r="E6" s="10"/>
      <c r="F6" s="8"/>
    </row>
    <row r="7" spans="1:5" ht="30" customHeight="1">
      <c r="A7" s="215" t="s">
        <v>4</v>
      </c>
      <c r="B7" s="218" t="s">
        <v>5</v>
      </c>
      <c r="C7" s="218" t="s">
        <v>6</v>
      </c>
      <c r="D7" s="206" t="s">
        <v>7</v>
      </c>
      <c r="E7" s="207"/>
    </row>
    <row r="8" spans="1:5" ht="39.75" customHeight="1">
      <c r="A8" s="216"/>
      <c r="B8" s="219"/>
      <c r="C8" s="219"/>
      <c r="D8" s="208" t="s">
        <v>8</v>
      </c>
      <c r="E8" s="210" t="s">
        <v>9</v>
      </c>
    </row>
    <row r="9" spans="1:5" ht="29.25" customHeight="1">
      <c r="A9" s="217"/>
      <c r="B9" s="220"/>
      <c r="C9" s="220"/>
      <c r="D9" s="209"/>
      <c r="E9" s="211"/>
    </row>
    <row r="10" spans="1:5" ht="13.5" customHeight="1">
      <c r="A10" s="13" t="s">
        <v>10</v>
      </c>
      <c r="B10" s="14" t="s">
        <v>11</v>
      </c>
      <c r="C10" s="15" t="s">
        <v>12</v>
      </c>
      <c r="D10" s="16" t="s">
        <v>13</v>
      </c>
      <c r="E10" s="17" t="s">
        <v>14</v>
      </c>
    </row>
    <row r="11" spans="1:5" ht="30">
      <c r="A11" s="18" t="s">
        <v>15</v>
      </c>
      <c r="B11" s="19" t="s">
        <v>16</v>
      </c>
      <c r="C11" s="20">
        <f aca="true" t="shared" si="0" ref="C11:E14">C17+C24+C66+C73+C83+C89+C95</f>
        <v>4634790</v>
      </c>
      <c r="D11" s="21">
        <f t="shared" si="0"/>
        <v>51652</v>
      </c>
      <c r="E11" s="22">
        <f t="shared" si="0"/>
        <v>51652</v>
      </c>
    </row>
    <row r="12" spans="1:5" ht="29.25">
      <c r="A12" s="23" t="s">
        <v>144</v>
      </c>
      <c r="B12" s="24" t="s">
        <v>13</v>
      </c>
      <c r="C12" s="25">
        <f t="shared" si="0"/>
        <v>206570</v>
      </c>
      <c r="D12" s="26">
        <f t="shared" si="0"/>
        <v>51652</v>
      </c>
      <c r="E12" s="27">
        <f t="shared" si="0"/>
        <v>51652</v>
      </c>
    </row>
    <row r="13" spans="1:5" ht="14.25">
      <c r="A13" s="28" t="s">
        <v>17</v>
      </c>
      <c r="B13" s="29" t="s">
        <v>14</v>
      </c>
      <c r="C13" s="25">
        <f t="shared" si="0"/>
        <v>4428220</v>
      </c>
      <c r="D13" s="26">
        <f t="shared" si="0"/>
        <v>0</v>
      </c>
      <c r="E13" s="27">
        <f t="shared" si="0"/>
        <v>0</v>
      </c>
    </row>
    <row r="14" spans="1:5" ht="14.25">
      <c r="A14" s="28" t="s">
        <v>18</v>
      </c>
      <c r="B14" s="29" t="s">
        <v>19</v>
      </c>
      <c r="C14" s="25">
        <f t="shared" si="0"/>
        <v>0</v>
      </c>
      <c r="D14" s="26">
        <f t="shared" si="0"/>
        <v>0</v>
      </c>
      <c r="E14" s="27">
        <f t="shared" si="0"/>
        <v>0</v>
      </c>
    </row>
    <row r="15" spans="1:5" ht="14.25">
      <c r="A15" s="28" t="s">
        <v>20</v>
      </c>
      <c r="B15" s="29" t="s">
        <v>21</v>
      </c>
      <c r="C15" s="30">
        <f>C22+C28+C71+C81+C87+C93+C99</f>
        <v>0</v>
      </c>
      <c r="D15" s="31">
        <f>D22+D28+D71+D81+D87+D93+D99</f>
        <v>0</v>
      </c>
      <c r="E15" s="32">
        <f>E22+E28+E71+E81+E87+E93+E99</f>
        <v>0</v>
      </c>
    </row>
    <row r="16" spans="1:5" ht="14.25">
      <c r="A16" s="28" t="s">
        <v>22</v>
      </c>
      <c r="B16" s="29" t="s">
        <v>23</v>
      </c>
      <c r="C16" s="25">
        <f>C23+C29+C72+C88+C94+C100+C82</f>
        <v>0</v>
      </c>
      <c r="D16" s="26">
        <f>D23+D29+D72+D88+D94+D100+D82</f>
        <v>0</v>
      </c>
      <c r="E16" s="27">
        <f>E23+E29+E72+E88+E94+E100+E82</f>
        <v>0</v>
      </c>
    </row>
    <row r="17" spans="1:5" ht="58.5">
      <c r="A17" s="23" t="s">
        <v>145</v>
      </c>
      <c r="B17" s="33" t="s">
        <v>24</v>
      </c>
      <c r="C17" s="34">
        <f>C18+C19+C20+C22+C23</f>
        <v>4634790</v>
      </c>
      <c r="D17" s="35">
        <f>D18+D19+D20+D22+D23</f>
        <v>51652</v>
      </c>
      <c r="E17" s="36">
        <f>E18+E19+E20+E22+E23</f>
        <v>51652</v>
      </c>
    </row>
    <row r="18" spans="1:5" ht="14.25" customHeight="1">
      <c r="A18" s="23" t="s">
        <v>146</v>
      </c>
      <c r="B18" s="37" t="s">
        <v>25</v>
      </c>
      <c r="C18" s="199">
        <v>206570</v>
      </c>
      <c r="D18" s="201">
        <v>51652</v>
      </c>
      <c r="E18" s="200">
        <v>51652</v>
      </c>
    </row>
    <row r="19" spans="1:5" ht="14.25">
      <c r="A19" s="28" t="s">
        <v>26</v>
      </c>
      <c r="B19" s="29" t="s">
        <v>27</v>
      </c>
      <c r="C19" s="199">
        <v>4428220</v>
      </c>
      <c r="D19" s="39"/>
      <c r="E19" s="40"/>
    </row>
    <row r="20" spans="1:5" ht="14.25">
      <c r="A20" s="28" t="s">
        <v>28</v>
      </c>
      <c r="B20" s="29" t="s">
        <v>29</v>
      </c>
      <c r="C20" s="38"/>
      <c r="D20" s="39"/>
      <c r="E20" s="40"/>
    </row>
    <row r="21" spans="1:5" ht="14.25">
      <c r="A21" s="28" t="s">
        <v>30</v>
      </c>
      <c r="B21" s="41" t="s">
        <v>31</v>
      </c>
      <c r="C21" s="38"/>
      <c r="D21" s="39"/>
      <c r="E21" s="40"/>
    </row>
    <row r="22" spans="1:5" ht="14.25">
      <c r="A22" s="28" t="s">
        <v>32</v>
      </c>
      <c r="B22" s="29" t="s">
        <v>33</v>
      </c>
      <c r="C22" s="38"/>
      <c r="D22" s="39"/>
      <c r="E22" s="40"/>
    </row>
    <row r="23" spans="1:5" ht="14.25">
      <c r="A23" s="28" t="s">
        <v>34</v>
      </c>
      <c r="B23" s="29" t="s">
        <v>35</v>
      </c>
      <c r="C23" s="38"/>
      <c r="D23" s="39"/>
      <c r="E23" s="40"/>
    </row>
    <row r="24" spans="1:6" ht="30">
      <c r="A24" s="42" t="s">
        <v>147</v>
      </c>
      <c r="B24" s="33" t="s">
        <v>36</v>
      </c>
      <c r="C24" s="34">
        <f aca="true" t="shared" si="1" ref="C24:E29">C30+C36+C42+C60</f>
        <v>0</v>
      </c>
      <c r="D24" s="35">
        <f t="shared" si="1"/>
        <v>0</v>
      </c>
      <c r="E24" s="36">
        <f t="shared" si="1"/>
        <v>0</v>
      </c>
      <c r="F24" s="43" t="str">
        <f>IF(D24&lt;&gt;0,"EROARE"," ")</f>
        <v> </v>
      </c>
    </row>
    <row r="25" spans="1:5" ht="15">
      <c r="A25" s="42" t="s">
        <v>148</v>
      </c>
      <c r="B25" s="24" t="s">
        <v>37</v>
      </c>
      <c r="C25" s="25">
        <f t="shared" si="1"/>
        <v>0</v>
      </c>
      <c r="D25" s="26">
        <f t="shared" si="1"/>
        <v>0</v>
      </c>
      <c r="E25" s="27">
        <f t="shared" si="1"/>
        <v>0</v>
      </c>
    </row>
    <row r="26" spans="1:5" ht="14.25">
      <c r="A26" s="28" t="s">
        <v>38</v>
      </c>
      <c r="B26" s="29" t="s">
        <v>39</v>
      </c>
      <c r="C26" s="25">
        <f t="shared" si="1"/>
        <v>0</v>
      </c>
      <c r="D26" s="26">
        <f t="shared" si="1"/>
        <v>0</v>
      </c>
      <c r="E26" s="27">
        <f t="shared" si="1"/>
        <v>0</v>
      </c>
    </row>
    <row r="27" spans="1:5" ht="14.25">
      <c r="A27" s="28" t="s">
        <v>40</v>
      </c>
      <c r="B27" s="29" t="s">
        <v>41</v>
      </c>
      <c r="C27" s="25">
        <f t="shared" si="1"/>
        <v>0</v>
      </c>
      <c r="D27" s="26">
        <f t="shared" si="1"/>
        <v>0</v>
      </c>
      <c r="E27" s="27">
        <f t="shared" si="1"/>
        <v>0</v>
      </c>
    </row>
    <row r="28" spans="1:5" ht="14.25">
      <c r="A28" s="28" t="s">
        <v>42</v>
      </c>
      <c r="B28" s="29" t="s">
        <v>43</v>
      </c>
      <c r="C28" s="25">
        <f t="shared" si="1"/>
        <v>0</v>
      </c>
      <c r="D28" s="26">
        <f t="shared" si="1"/>
        <v>0</v>
      </c>
      <c r="E28" s="27">
        <f t="shared" si="1"/>
        <v>0</v>
      </c>
    </row>
    <row r="29" spans="1:5" ht="14.25">
      <c r="A29" s="28" t="s">
        <v>44</v>
      </c>
      <c r="B29" s="29" t="s">
        <v>45</v>
      </c>
      <c r="C29" s="25">
        <f t="shared" si="1"/>
        <v>0</v>
      </c>
      <c r="D29" s="26">
        <f t="shared" si="1"/>
        <v>0</v>
      </c>
      <c r="E29" s="27">
        <f t="shared" si="1"/>
        <v>0</v>
      </c>
    </row>
    <row r="30" spans="1:6" ht="44.25">
      <c r="A30" s="23" t="s">
        <v>149</v>
      </c>
      <c r="B30" s="44" t="s">
        <v>46</v>
      </c>
      <c r="C30" s="34">
        <f>C31+C32+C33+C34+C35</f>
        <v>0</v>
      </c>
      <c r="D30" s="35">
        <f>D31+D32+D33+D34+D35</f>
        <v>0</v>
      </c>
      <c r="E30" s="36">
        <f>E31+E32+E33+E34+E35</f>
        <v>0</v>
      </c>
      <c r="F30" s="43" t="str">
        <f>IF(D30&lt;&gt;0,"EROARE"," ")</f>
        <v> </v>
      </c>
    </row>
    <row r="31" spans="1:5" ht="15" customHeight="1">
      <c r="A31" s="45" t="s">
        <v>150</v>
      </c>
      <c r="B31" s="41" t="s">
        <v>47</v>
      </c>
      <c r="C31" s="38"/>
      <c r="D31" s="39"/>
      <c r="E31" s="40"/>
    </row>
    <row r="32" spans="1:5" ht="14.25">
      <c r="A32" s="28" t="s">
        <v>48</v>
      </c>
      <c r="B32" s="41" t="s">
        <v>49</v>
      </c>
      <c r="C32" s="38"/>
      <c r="D32" s="39"/>
      <c r="E32" s="40"/>
    </row>
    <row r="33" spans="1:5" ht="14.25">
      <c r="A33" s="28" t="s">
        <v>50</v>
      </c>
      <c r="B33" s="41" t="s">
        <v>51</v>
      </c>
      <c r="C33" s="38"/>
      <c r="D33" s="39"/>
      <c r="E33" s="40"/>
    </row>
    <row r="34" spans="1:5" ht="14.25">
      <c r="A34" s="28" t="s">
        <v>32</v>
      </c>
      <c r="B34" s="41" t="s">
        <v>52</v>
      </c>
      <c r="C34" s="38"/>
      <c r="D34" s="39"/>
      <c r="E34" s="40"/>
    </row>
    <row r="35" spans="1:5" ht="14.25">
      <c r="A35" s="28" t="s">
        <v>34</v>
      </c>
      <c r="B35" s="41" t="s">
        <v>53</v>
      </c>
      <c r="C35" s="38"/>
      <c r="D35" s="39"/>
      <c r="E35" s="40"/>
    </row>
    <row r="36" spans="1:6" ht="44.25">
      <c r="A36" s="42" t="s">
        <v>151</v>
      </c>
      <c r="B36" s="44" t="s">
        <v>54</v>
      </c>
      <c r="C36" s="34">
        <f>C37+C38+C39+C40+C41</f>
        <v>0</v>
      </c>
      <c r="D36" s="35">
        <f>D37+D38+D39+D40+D41</f>
        <v>0</v>
      </c>
      <c r="E36" s="36">
        <f>E37+E38+E39+E40+E41</f>
        <v>0</v>
      </c>
      <c r="F36" s="43" t="str">
        <f>IF(D36&lt;&gt;0,"EROARE"," ")</f>
        <v> </v>
      </c>
    </row>
    <row r="37" spans="1:5" ht="15">
      <c r="A37" s="42" t="s">
        <v>152</v>
      </c>
      <c r="B37" s="41" t="s">
        <v>55</v>
      </c>
      <c r="C37" s="38"/>
      <c r="D37" s="39"/>
      <c r="E37" s="40"/>
    </row>
    <row r="38" spans="1:5" ht="14.25">
      <c r="A38" s="46" t="s">
        <v>56</v>
      </c>
      <c r="B38" s="41" t="s">
        <v>57</v>
      </c>
      <c r="C38" s="38"/>
      <c r="D38" s="39"/>
      <c r="E38" s="40"/>
    </row>
    <row r="39" spans="1:5" ht="14.25">
      <c r="A39" s="46" t="s">
        <v>58</v>
      </c>
      <c r="B39" s="41" t="s">
        <v>59</v>
      </c>
      <c r="C39" s="38"/>
      <c r="D39" s="39"/>
      <c r="E39" s="40"/>
    </row>
    <row r="40" spans="1:5" ht="14.25">
      <c r="A40" s="46" t="s">
        <v>60</v>
      </c>
      <c r="B40" s="41" t="s">
        <v>61</v>
      </c>
      <c r="C40" s="38"/>
      <c r="D40" s="39"/>
      <c r="E40" s="40"/>
    </row>
    <row r="41" spans="1:5" ht="14.25">
      <c r="A41" s="47" t="s">
        <v>62</v>
      </c>
      <c r="B41" s="48" t="s">
        <v>63</v>
      </c>
      <c r="C41" s="49"/>
      <c r="D41" s="50"/>
      <c r="E41" s="51"/>
    </row>
    <row r="42" spans="1:6" ht="30">
      <c r="A42" s="52" t="s">
        <v>64</v>
      </c>
      <c r="B42" s="53" t="s">
        <v>65</v>
      </c>
      <c r="C42" s="20">
        <f aca="true" t="shared" si="2" ref="C42:E47">C48+C54</f>
        <v>0</v>
      </c>
      <c r="D42" s="21">
        <f t="shared" si="2"/>
        <v>0</v>
      </c>
      <c r="E42" s="22">
        <f t="shared" si="2"/>
        <v>0</v>
      </c>
      <c r="F42" s="43" t="str">
        <f>IF(D42&lt;&gt;0,"EROARE"," ")</f>
        <v> </v>
      </c>
    </row>
    <row r="43" spans="1:5" ht="15">
      <c r="A43" s="42" t="s">
        <v>153</v>
      </c>
      <c r="B43" s="41" t="s">
        <v>66</v>
      </c>
      <c r="C43" s="25">
        <f t="shared" si="2"/>
        <v>0</v>
      </c>
      <c r="D43" s="26">
        <f t="shared" si="2"/>
        <v>0</v>
      </c>
      <c r="E43" s="27">
        <f t="shared" si="2"/>
        <v>0</v>
      </c>
    </row>
    <row r="44" spans="1:5" ht="14.25">
      <c r="A44" s="46" t="s">
        <v>67</v>
      </c>
      <c r="B44" s="41" t="s">
        <v>68</v>
      </c>
      <c r="C44" s="25">
        <f t="shared" si="2"/>
        <v>0</v>
      </c>
      <c r="D44" s="26">
        <f t="shared" si="2"/>
        <v>0</v>
      </c>
      <c r="E44" s="27">
        <f t="shared" si="2"/>
        <v>0</v>
      </c>
    </row>
    <row r="45" spans="1:5" ht="14.25">
      <c r="A45" s="46" t="s">
        <v>69</v>
      </c>
      <c r="B45" s="41" t="s">
        <v>70</v>
      </c>
      <c r="C45" s="25">
        <f t="shared" si="2"/>
        <v>0</v>
      </c>
      <c r="D45" s="26">
        <f t="shared" si="2"/>
        <v>0</v>
      </c>
      <c r="E45" s="27">
        <f t="shared" si="2"/>
        <v>0</v>
      </c>
    </row>
    <row r="46" spans="1:5" ht="14.25">
      <c r="A46" s="46" t="s">
        <v>71</v>
      </c>
      <c r="B46" s="41" t="s">
        <v>72</v>
      </c>
      <c r="C46" s="25">
        <f t="shared" si="2"/>
        <v>0</v>
      </c>
      <c r="D46" s="26">
        <f t="shared" si="2"/>
        <v>0</v>
      </c>
      <c r="E46" s="27">
        <f t="shared" si="2"/>
        <v>0</v>
      </c>
    </row>
    <row r="47" spans="1:5" ht="14.25">
      <c r="A47" s="46" t="s">
        <v>73</v>
      </c>
      <c r="B47" s="41" t="s">
        <v>74</v>
      </c>
      <c r="C47" s="25">
        <f t="shared" si="2"/>
        <v>0</v>
      </c>
      <c r="D47" s="26">
        <f t="shared" si="2"/>
        <v>0</v>
      </c>
      <c r="E47" s="27">
        <f t="shared" si="2"/>
        <v>0</v>
      </c>
    </row>
    <row r="48" spans="1:6" ht="43.5">
      <c r="A48" s="28" t="s">
        <v>75</v>
      </c>
      <c r="B48" s="29" t="s">
        <v>76</v>
      </c>
      <c r="C48" s="25">
        <f>C49+C50+C51+C52+C53</f>
        <v>0</v>
      </c>
      <c r="D48" s="26">
        <f>D49+D50+D51+D52+D53</f>
        <v>0</v>
      </c>
      <c r="E48" s="27">
        <f>E49+E50+E51+E52+E53</f>
        <v>0</v>
      </c>
      <c r="F48" s="43" t="str">
        <f>IF(D48&lt;&gt;0,"EROARE"," ")</f>
        <v> </v>
      </c>
    </row>
    <row r="49" spans="1:5" ht="15">
      <c r="A49" s="45" t="s">
        <v>152</v>
      </c>
      <c r="B49" s="41" t="s">
        <v>77</v>
      </c>
      <c r="C49" s="38"/>
      <c r="D49" s="39"/>
      <c r="E49" s="40"/>
    </row>
    <row r="50" spans="1:5" ht="14.25">
      <c r="A50" s="28" t="s">
        <v>56</v>
      </c>
      <c r="B50" s="54" t="s">
        <v>78</v>
      </c>
      <c r="C50" s="38"/>
      <c r="D50" s="39"/>
      <c r="E50" s="40"/>
    </row>
    <row r="51" spans="1:5" ht="14.25">
      <c r="A51" s="28" t="s">
        <v>58</v>
      </c>
      <c r="B51" s="41" t="s">
        <v>79</v>
      </c>
      <c r="C51" s="38"/>
      <c r="D51" s="39"/>
      <c r="E51" s="40"/>
    </row>
    <row r="52" spans="1:5" ht="14.25">
      <c r="A52" s="28" t="s">
        <v>60</v>
      </c>
      <c r="B52" s="41" t="s">
        <v>80</v>
      </c>
      <c r="C52" s="38"/>
      <c r="D52" s="39"/>
      <c r="E52" s="40"/>
    </row>
    <row r="53" spans="1:5" ht="14.25">
      <c r="A53" s="28" t="s">
        <v>62</v>
      </c>
      <c r="B53" s="41" t="s">
        <v>81</v>
      </c>
      <c r="C53" s="38"/>
      <c r="D53" s="39"/>
      <c r="E53" s="40"/>
    </row>
    <row r="54" spans="1:6" ht="43.5">
      <c r="A54" s="28" t="s">
        <v>82</v>
      </c>
      <c r="B54" s="29" t="s">
        <v>83</v>
      </c>
      <c r="C54" s="25">
        <f>C55+C56+C57+C58+C59</f>
        <v>0</v>
      </c>
      <c r="D54" s="26">
        <f>D55+D56+D57+D58+D59</f>
        <v>0</v>
      </c>
      <c r="E54" s="27">
        <f>E55+E56+E57+E58+E59</f>
        <v>0</v>
      </c>
      <c r="F54" s="43" t="str">
        <f>IF(D54&lt;&gt;0,"EROARE"," ")</f>
        <v> </v>
      </c>
    </row>
    <row r="55" spans="1:5" ht="14.25">
      <c r="A55" s="28" t="s">
        <v>84</v>
      </c>
      <c r="B55" s="41" t="s">
        <v>85</v>
      </c>
      <c r="C55" s="38"/>
      <c r="D55" s="39"/>
      <c r="E55" s="40"/>
    </row>
    <row r="56" spans="1:5" ht="14.25">
      <c r="A56" s="28" t="s">
        <v>56</v>
      </c>
      <c r="B56" s="41" t="s">
        <v>86</v>
      </c>
      <c r="C56" s="38"/>
      <c r="D56" s="39"/>
      <c r="E56" s="40"/>
    </row>
    <row r="57" spans="1:5" ht="14.25">
      <c r="A57" s="28" t="s">
        <v>58</v>
      </c>
      <c r="B57" s="41" t="s">
        <v>87</v>
      </c>
      <c r="C57" s="38"/>
      <c r="D57" s="39"/>
      <c r="E57" s="40"/>
    </row>
    <row r="58" spans="1:5" ht="14.25">
      <c r="A58" s="28" t="s">
        <v>60</v>
      </c>
      <c r="B58" s="41" t="s">
        <v>88</v>
      </c>
      <c r="C58" s="38"/>
      <c r="D58" s="39"/>
      <c r="E58" s="40"/>
    </row>
    <row r="59" spans="1:5" ht="14.25">
      <c r="A59" s="28" t="s">
        <v>62</v>
      </c>
      <c r="B59" s="41" t="s">
        <v>89</v>
      </c>
      <c r="C59" s="38"/>
      <c r="D59" s="39"/>
      <c r="E59" s="40"/>
    </row>
    <row r="60" spans="1:6" ht="44.25">
      <c r="A60" s="23" t="s">
        <v>154</v>
      </c>
      <c r="B60" s="33" t="s">
        <v>90</v>
      </c>
      <c r="C60" s="34">
        <f>C61+C62+C63+C64+C65</f>
        <v>0</v>
      </c>
      <c r="D60" s="35">
        <f>D61+D62+D63+D64+D65</f>
        <v>0</v>
      </c>
      <c r="E60" s="36">
        <f>E61+E62+E63+E64+E65</f>
        <v>0</v>
      </c>
      <c r="F60" s="43" t="str">
        <f>IF(D60&lt;&gt;0,"EROARE"," ")</f>
        <v> </v>
      </c>
    </row>
    <row r="61" spans="1:5" ht="15">
      <c r="A61" s="23" t="s">
        <v>155</v>
      </c>
      <c r="B61" s="24" t="s">
        <v>91</v>
      </c>
      <c r="C61" s="38"/>
      <c r="D61" s="39"/>
      <c r="E61" s="40"/>
    </row>
    <row r="62" spans="1:5" ht="14.25">
      <c r="A62" s="28" t="s">
        <v>26</v>
      </c>
      <c r="B62" s="29" t="s">
        <v>92</v>
      </c>
      <c r="C62" s="38"/>
      <c r="D62" s="39"/>
      <c r="E62" s="40"/>
    </row>
    <row r="63" spans="1:5" ht="14.25">
      <c r="A63" s="28" t="s">
        <v>93</v>
      </c>
      <c r="B63" s="29" t="s">
        <v>94</v>
      </c>
      <c r="C63" s="38"/>
      <c r="D63" s="39"/>
      <c r="E63" s="40"/>
    </row>
    <row r="64" spans="1:5" ht="14.25">
      <c r="A64" s="28" t="s">
        <v>32</v>
      </c>
      <c r="B64" s="29" t="s">
        <v>95</v>
      </c>
      <c r="C64" s="38"/>
      <c r="D64" s="39"/>
      <c r="E64" s="40"/>
    </row>
    <row r="65" spans="1:5" ht="14.25">
      <c r="A65" s="28" t="s">
        <v>34</v>
      </c>
      <c r="B65" s="29" t="s">
        <v>96</v>
      </c>
      <c r="C65" s="38"/>
      <c r="D65" s="39"/>
      <c r="E65" s="40"/>
    </row>
    <row r="66" spans="1:5" ht="57.75">
      <c r="A66" s="42" t="s">
        <v>156</v>
      </c>
      <c r="B66" s="33" t="s">
        <v>97</v>
      </c>
      <c r="C66" s="34">
        <f>C67+C68+C69+C71+C72</f>
        <v>0</v>
      </c>
      <c r="D66" s="35">
        <f>D67+D68+D69+D71+D72</f>
        <v>0</v>
      </c>
      <c r="E66" s="36">
        <f>E67+E68+E69+E71+E72</f>
        <v>0</v>
      </c>
    </row>
    <row r="67" spans="1:5" ht="15">
      <c r="A67" s="42" t="s">
        <v>157</v>
      </c>
      <c r="B67" s="24" t="s">
        <v>98</v>
      </c>
      <c r="C67" s="38"/>
      <c r="D67" s="39"/>
      <c r="E67" s="40"/>
    </row>
    <row r="68" spans="1:5" ht="14.25">
      <c r="A68" s="28" t="s">
        <v>26</v>
      </c>
      <c r="B68" s="29" t="s">
        <v>99</v>
      </c>
      <c r="C68" s="38"/>
      <c r="D68" s="39"/>
      <c r="E68" s="40"/>
    </row>
    <row r="69" spans="1:5" ht="14.25">
      <c r="A69" s="28" t="s">
        <v>93</v>
      </c>
      <c r="B69" s="29" t="s">
        <v>100</v>
      </c>
      <c r="C69" s="38"/>
      <c r="D69" s="39"/>
      <c r="E69" s="40"/>
    </row>
    <row r="70" spans="1:5" ht="14.25">
      <c r="A70" s="28" t="s">
        <v>101</v>
      </c>
      <c r="B70" s="41" t="s">
        <v>102</v>
      </c>
      <c r="C70" s="38"/>
      <c r="D70" s="39"/>
      <c r="E70" s="40"/>
    </row>
    <row r="71" spans="1:5" ht="21" customHeight="1">
      <c r="A71" s="28" t="s">
        <v>32</v>
      </c>
      <c r="B71" s="29" t="s">
        <v>103</v>
      </c>
      <c r="C71" s="38"/>
      <c r="D71" s="39"/>
      <c r="E71" s="40"/>
    </row>
    <row r="72" spans="1:5" ht="29.25" customHeight="1">
      <c r="A72" s="28" t="s">
        <v>34</v>
      </c>
      <c r="B72" s="29" t="s">
        <v>104</v>
      </c>
      <c r="C72" s="38"/>
      <c r="D72" s="39"/>
      <c r="E72" s="40"/>
    </row>
    <row r="73" spans="1:5" ht="57.75">
      <c r="A73" s="23" t="s">
        <v>158</v>
      </c>
      <c r="B73" s="33" t="s">
        <v>105</v>
      </c>
      <c r="C73" s="34">
        <f>C74+C75+C76+C81+C82</f>
        <v>0</v>
      </c>
      <c r="D73" s="35">
        <f>D74+D75+D76+D81+D82</f>
        <v>0</v>
      </c>
      <c r="E73" s="36">
        <f>E74+E75+E76+E81+E82</f>
        <v>0</v>
      </c>
    </row>
    <row r="74" spans="1:5" ht="19.5" customHeight="1">
      <c r="A74" s="23" t="s">
        <v>159</v>
      </c>
      <c r="B74" s="24" t="s">
        <v>106</v>
      </c>
      <c r="C74" s="38"/>
      <c r="D74" s="39"/>
      <c r="E74" s="40"/>
    </row>
    <row r="75" spans="1:5" ht="14.25">
      <c r="A75" s="28" t="s">
        <v>107</v>
      </c>
      <c r="B75" s="29" t="s">
        <v>108</v>
      </c>
      <c r="C75" s="38"/>
      <c r="D75" s="39"/>
      <c r="E75" s="40"/>
    </row>
    <row r="76" spans="1:5" ht="14.25">
      <c r="A76" s="28" t="s">
        <v>109</v>
      </c>
      <c r="B76" s="29" t="s">
        <v>110</v>
      </c>
      <c r="C76" s="25">
        <f>C77+C78+C79+C80</f>
        <v>0</v>
      </c>
      <c r="D76" s="26">
        <f>D77+D78+D79+D80</f>
        <v>0</v>
      </c>
      <c r="E76" s="27">
        <f>E77+E78+E79+E80</f>
        <v>0</v>
      </c>
    </row>
    <row r="77" spans="1:5" ht="14.25">
      <c r="A77" s="28" t="s">
        <v>111</v>
      </c>
      <c r="B77" s="41" t="s">
        <v>112</v>
      </c>
      <c r="C77" s="38"/>
      <c r="D77" s="39"/>
      <c r="E77" s="40"/>
    </row>
    <row r="78" spans="1:5" ht="14.25">
      <c r="A78" s="28" t="s">
        <v>113</v>
      </c>
      <c r="B78" s="41" t="s">
        <v>114</v>
      </c>
      <c r="C78" s="38"/>
      <c r="D78" s="39"/>
      <c r="E78" s="40"/>
    </row>
    <row r="79" spans="1:5" ht="14.25">
      <c r="A79" s="55" t="s">
        <v>115</v>
      </c>
      <c r="B79" s="48" t="s">
        <v>116</v>
      </c>
      <c r="C79" s="49"/>
      <c r="D79" s="50"/>
      <c r="E79" s="51"/>
    </row>
    <row r="80" spans="1:5" ht="14.25">
      <c r="A80" s="56" t="s">
        <v>117</v>
      </c>
      <c r="B80" s="57" t="s">
        <v>118</v>
      </c>
      <c r="C80" s="58"/>
      <c r="D80" s="59"/>
      <c r="E80" s="60"/>
    </row>
    <row r="81" spans="1:5" ht="14.25">
      <c r="A81" s="28" t="s">
        <v>119</v>
      </c>
      <c r="B81" s="29" t="s">
        <v>120</v>
      </c>
      <c r="C81" s="38"/>
      <c r="D81" s="39"/>
      <c r="E81" s="40"/>
    </row>
    <row r="82" spans="1:5" ht="14.25">
      <c r="A82" s="28" t="s">
        <v>121</v>
      </c>
      <c r="B82" s="29" t="s">
        <v>122</v>
      </c>
      <c r="C82" s="38"/>
      <c r="D82" s="39"/>
      <c r="E82" s="40"/>
    </row>
    <row r="83" spans="1:5" ht="72">
      <c r="A83" s="42" t="s">
        <v>160</v>
      </c>
      <c r="B83" s="33" t="s">
        <v>123</v>
      </c>
      <c r="C83" s="34">
        <f>C84+C85+C86+C88+C87</f>
        <v>0</v>
      </c>
      <c r="D83" s="35">
        <f>D84+D85+D86+D88+D87</f>
        <v>0</v>
      </c>
      <c r="E83" s="36">
        <f>E84+E85+E86+E88+E87</f>
        <v>0</v>
      </c>
    </row>
    <row r="84" spans="1:5" ht="20.25" customHeight="1">
      <c r="A84" s="42" t="s">
        <v>157</v>
      </c>
      <c r="B84" s="24" t="s">
        <v>124</v>
      </c>
      <c r="C84" s="38"/>
      <c r="D84" s="39"/>
      <c r="E84" s="40"/>
    </row>
    <row r="85" spans="1:5" ht="14.25">
      <c r="A85" s="28" t="s">
        <v>125</v>
      </c>
      <c r="B85" s="29" t="s">
        <v>126</v>
      </c>
      <c r="C85" s="38"/>
      <c r="D85" s="39"/>
      <c r="E85" s="40"/>
    </row>
    <row r="86" spans="1:5" ht="14.25">
      <c r="A86" s="28" t="s">
        <v>50</v>
      </c>
      <c r="B86" s="29" t="s">
        <v>127</v>
      </c>
      <c r="C86" s="38"/>
      <c r="D86" s="39"/>
      <c r="E86" s="40"/>
    </row>
    <row r="87" spans="1:5" ht="14.25">
      <c r="A87" s="28" t="s">
        <v>32</v>
      </c>
      <c r="B87" s="29" t="s">
        <v>128</v>
      </c>
      <c r="C87" s="38"/>
      <c r="D87" s="39"/>
      <c r="E87" s="40"/>
    </row>
    <row r="88" spans="1:5" ht="14.25">
      <c r="A88" s="28" t="s">
        <v>34</v>
      </c>
      <c r="B88" s="29" t="s">
        <v>129</v>
      </c>
      <c r="C88" s="38"/>
      <c r="D88" s="39"/>
      <c r="E88" s="40"/>
    </row>
    <row r="89" spans="1:5" ht="72.75">
      <c r="A89" s="61" t="s">
        <v>161</v>
      </c>
      <c r="B89" s="33" t="s">
        <v>130</v>
      </c>
      <c r="C89" s="34">
        <f>C90+C91+C92+C93+C94</f>
        <v>0</v>
      </c>
      <c r="D89" s="35">
        <f>D90+D91+D92+D93+D94</f>
        <v>0</v>
      </c>
      <c r="E89" s="36">
        <f>E90+E91+E92+E93+E94</f>
        <v>0</v>
      </c>
    </row>
    <row r="90" spans="1:5" ht="26.25" customHeight="1">
      <c r="A90" s="61" t="s">
        <v>157</v>
      </c>
      <c r="B90" s="24" t="s">
        <v>131</v>
      </c>
      <c r="C90" s="38"/>
      <c r="D90" s="39"/>
      <c r="E90" s="40"/>
    </row>
    <row r="91" spans="1:5" ht="14.25">
      <c r="A91" s="28" t="s">
        <v>132</v>
      </c>
      <c r="B91" s="29" t="s">
        <v>133</v>
      </c>
      <c r="C91" s="38"/>
      <c r="D91" s="39"/>
      <c r="E91" s="40"/>
    </row>
    <row r="92" spans="1:5" ht="14.25">
      <c r="A92" s="28" t="s">
        <v>93</v>
      </c>
      <c r="B92" s="29" t="s">
        <v>134</v>
      </c>
      <c r="C92" s="38"/>
      <c r="D92" s="39"/>
      <c r="E92" s="40"/>
    </row>
    <row r="93" spans="1:5" ht="14.25">
      <c r="A93" s="28" t="s">
        <v>32</v>
      </c>
      <c r="B93" s="29" t="s">
        <v>135</v>
      </c>
      <c r="C93" s="38"/>
      <c r="D93" s="39"/>
      <c r="E93" s="40"/>
    </row>
    <row r="94" spans="1:5" ht="14.25">
      <c r="A94" s="28" t="s">
        <v>34</v>
      </c>
      <c r="B94" s="29" t="s">
        <v>136</v>
      </c>
      <c r="C94" s="38"/>
      <c r="D94" s="39"/>
      <c r="E94" s="40"/>
    </row>
    <row r="95" spans="1:5" ht="41.25" customHeight="1">
      <c r="A95" s="28" t="s">
        <v>162</v>
      </c>
      <c r="B95" s="44">
        <v>47</v>
      </c>
      <c r="C95" s="34">
        <f>C96+C97+C98+C99+C100</f>
        <v>0</v>
      </c>
      <c r="D95" s="35">
        <f>D96+D97+D98+D99+D100</f>
        <v>0</v>
      </c>
      <c r="E95" s="36">
        <f>E96+E97+E98+E99+E100</f>
        <v>0</v>
      </c>
    </row>
    <row r="96" spans="1:5" ht="14.25">
      <c r="A96" s="28" t="s">
        <v>84</v>
      </c>
      <c r="B96" s="41" t="s">
        <v>137</v>
      </c>
      <c r="C96" s="38"/>
      <c r="D96" s="39"/>
      <c r="E96" s="40"/>
    </row>
    <row r="97" spans="1:5" ht="14.25">
      <c r="A97" s="28" t="s">
        <v>56</v>
      </c>
      <c r="B97" s="41" t="s">
        <v>138</v>
      </c>
      <c r="C97" s="38"/>
      <c r="D97" s="39"/>
      <c r="E97" s="40"/>
    </row>
    <row r="98" spans="1:5" ht="14.25">
      <c r="A98" s="28" t="s">
        <v>58</v>
      </c>
      <c r="B98" s="41" t="s">
        <v>139</v>
      </c>
      <c r="C98" s="38"/>
      <c r="D98" s="39"/>
      <c r="E98" s="40"/>
    </row>
    <row r="99" spans="1:5" ht="14.25">
      <c r="A99" s="28" t="s">
        <v>140</v>
      </c>
      <c r="B99" s="41" t="s">
        <v>141</v>
      </c>
      <c r="C99" s="38"/>
      <c r="D99" s="39"/>
      <c r="E99" s="40"/>
    </row>
    <row r="100" spans="1:5" ht="14.25">
      <c r="A100" s="55" t="s">
        <v>142</v>
      </c>
      <c r="B100" s="48" t="s">
        <v>143</v>
      </c>
      <c r="C100" s="49"/>
      <c r="D100" s="50"/>
      <c r="E100" s="51"/>
    </row>
    <row r="101" spans="1:6" ht="12.75">
      <c r="A101" s="82"/>
      <c r="B101" s="82"/>
      <c r="C101" s="82"/>
      <c r="D101" s="82"/>
      <c r="E101" s="83"/>
      <c r="F101" s="62"/>
    </row>
    <row r="102" spans="1:6" ht="12.75">
      <c r="A102" s="83"/>
      <c r="B102" s="83"/>
      <c r="C102" s="83"/>
      <c r="D102" s="83"/>
      <c r="E102" s="83"/>
      <c r="F102" s="62"/>
    </row>
    <row r="103" spans="1:6" ht="12.75">
      <c r="A103" s="66"/>
      <c r="B103" s="66"/>
      <c r="C103" s="66"/>
      <c r="D103" s="66"/>
      <c r="E103" s="66"/>
      <c r="F103" s="63"/>
    </row>
    <row r="104" spans="1:6" ht="15.75">
      <c r="A104" s="213" t="s">
        <v>366</v>
      </c>
      <c r="B104" s="213"/>
      <c r="C104" s="64"/>
      <c r="D104" s="70"/>
      <c r="E104" s="70"/>
      <c r="F104" s="63"/>
    </row>
    <row r="105" spans="1:6" ht="15.75">
      <c r="A105" s="64" t="s">
        <v>363</v>
      </c>
      <c r="B105" s="84"/>
      <c r="C105" s="64"/>
      <c r="D105" s="66"/>
      <c r="E105" s="66"/>
      <c r="F105" s="63"/>
    </row>
    <row r="106" spans="1:6" ht="15.75">
      <c r="A106" s="213" t="s">
        <v>367</v>
      </c>
      <c r="B106" s="213"/>
      <c r="C106" s="85"/>
      <c r="D106" s="85"/>
      <c r="E106" s="86"/>
      <c r="F106" s="63"/>
    </row>
    <row r="107" spans="1:6" ht="15.75">
      <c r="A107" s="66"/>
      <c r="B107" s="66"/>
      <c r="C107" s="67"/>
      <c r="D107" s="70"/>
      <c r="E107" s="70"/>
      <c r="F107" s="63"/>
    </row>
    <row r="108" spans="1:6" ht="15.75">
      <c r="A108" s="64"/>
      <c r="B108" s="68"/>
      <c r="C108" s="68"/>
      <c r="D108" s="68"/>
      <c r="E108" s="68"/>
      <c r="F108" s="63"/>
    </row>
    <row r="109" spans="1:6" ht="15.75">
      <c r="A109" s="69"/>
      <c r="B109" s="69"/>
      <c r="C109" s="66"/>
      <c r="D109" s="87"/>
      <c r="E109" s="87"/>
      <c r="F109" s="63"/>
    </row>
    <row r="110" spans="1:6" ht="15.75">
      <c r="A110" s="214" t="s">
        <v>368</v>
      </c>
      <c r="B110" s="214"/>
      <c r="C110" s="214"/>
      <c r="D110" s="214"/>
      <c r="E110" s="66"/>
      <c r="F110" s="65"/>
    </row>
    <row r="111" spans="1:6" ht="12.75">
      <c r="A111" s="66" t="s">
        <v>364</v>
      </c>
      <c r="B111" s="66"/>
      <c r="C111" s="66"/>
      <c r="D111" s="88"/>
      <c r="E111" s="66"/>
      <c r="F111" s="63"/>
    </row>
    <row r="112" spans="1:6" ht="15.75">
      <c r="A112" s="212" t="s">
        <v>369</v>
      </c>
      <c r="B112" s="212"/>
      <c r="C112" s="212"/>
      <c r="D112" s="212"/>
      <c r="E112" s="69"/>
      <c r="F112" s="70"/>
    </row>
    <row r="113" spans="1:6" ht="12.75">
      <c r="A113" s="89"/>
      <c r="B113" s="89"/>
      <c r="C113" s="89"/>
      <c r="D113" s="71"/>
      <c r="E113" s="71"/>
      <c r="F113" s="72"/>
    </row>
    <row r="114" spans="1:6" ht="12.75">
      <c r="A114" s="71"/>
      <c r="B114" s="71"/>
      <c r="C114" s="71"/>
      <c r="D114" s="71"/>
      <c r="E114" s="86"/>
      <c r="F114" s="72"/>
    </row>
    <row r="115" spans="1:6" ht="12.75">
      <c r="A115" s="73"/>
      <c r="B115" s="86"/>
      <c r="C115" s="73"/>
      <c r="D115" s="73"/>
      <c r="E115" s="90"/>
      <c r="F115" s="62"/>
    </row>
    <row r="116" spans="1:6" ht="15.75">
      <c r="A116" s="91"/>
      <c r="B116" s="86"/>
      <c r="C116" s="91"/>
      <c r="D116" s="76"/>
      <c r="E116" s="76"/>
      <c r="F116" s="8"/>
    </row>
    <row r="117" spans="1:6" ht="14.25">
      <c r="A117" s="74"/>
      <c r="B117" s="75"/>
      <c r="C117" s="74"/>
      <c r="D117" s="74"/>
      <c r="E117" s="76"/>
      <c r="F117" s="77"/>
    </row>
    <row r="118" spans="1:4" ht="14.25">
      <c r="A118" s="78"/>
      <c r="B118" s="79"/>
      <c r="C118" s="78"/>
      <c r="D118" s="78"/>
    </row>
    <row r="119" spans="1:4" ht="14.25">
      <c r="A119" s="80"/>
      <c r="B119" s="79"/>
      <c r="C119" s="78"/>
      <c r="D119" s="78"/>
    </row>
    <row r="120" spans="1:4" ht="12.75">
      <c r="A120" s="81"/>
      <c r="B120" s="81"/>
      <c r="C120" s="81"/>
      <c r="D120" s="81"/>
    </row>
    <row r="121" spans="1:4" ht="12.75">
      <c r="A121" s="81"/>
      <c r="B121" s="81"/>
      <c r="C121" s="81"/>
      <c r="D121" s="81"/>
    </row>
    <row r="122" spans="1:4" ht="12.75">
      <c r="A122" s="81"/>
      <c r="B122" s="81"/>
      <c r="C122" s="81"/>
      <c r="D122" s="81"/>
    </row>
    <row r="123" spans="1:4" ht="12.75">
      <c r="A123" s="81"/>
      <c r="B123" s="81"/>
      <c r="C123" s="81"/>
      <c r="D123" s="81"/>
    </row>
    <row r="124" spans="1:4" ht="12.75">
      <c r="A124" s="81"/>
      <c r="B124" s="81"/>
      <c r="C124" s="81"/>
      <c r="D124" s="81"/>
    </row>
    <row r="125" spans="1:4" ht="12.75">
      <c r="A125" s="81"/>
      <c r="B125" s="81"/>
      <c r="C125" s="81"/>
      <c r="D125" s="81"/>
    </row>
    <row r="126" spans="1:4" ht="12.75">
      <c r="A126" s="81"/>
      <c r="B126" s="81"/>
      <c r="C126" s="81"/>
      <c r="D126" s="81"/>
    </row>
    <row r="127" spans="1:4" ht="12.75">
      <c r="A127" s="81"/>
      <c r="B127" s="81"/>
      <c r="C127" s="81"/>
      <c r="D127" s="81"/>
    </row>
    <row r="128" spans="1:4" ht="12.75">
      <c r="A128" s="81"/>
      <c r="B128" s="81"/>
      <c r="C128" s="81"/>
      <c r="D128" s="81"/>
    </row>
    <row r="129" spans="1:4" ht="12.75">
      <c r="A129" s="81"/>
      <c r="B129" s="81"/>
      <c r="C129" s="81"/>
      <c r="D129" s="81"/>
    </row>
    <row r="130" spans="1:4" ht="12.75">
      <c r="A130" s="81"/>
      <c r="B130" s="81"/>
      <c r="C130" s="81"/>
      <c r="D130" s="81"/>
    </row>
    <row r="131" spans="1:4" ht="12.75">
      <c r="A131" s="81"/>
      <c r="B131" s="81"/>
      <c r="C131" s="81"/>
      <c r="D131" s="81"/>
    </row>
    <row r="132" spans="1:4" ht="12.75">
      <c r="A132" s="81"/>
      <c r="B132" s="81"/>
      <c r="C132" s="81"/>
      <c r="D132" s="81"/>
    </row>
  </sheetData>
  <sheetProtection password="CE88" sheet="1"/>
  <mergeCells count="13">
    <mergeCell ref="D8:D9"/>
    <mergeCell ref="E8:E9"/>
    <mergeCell ref="A112:D112"/>
    <mergeCell ref="A104:B104"/>
    <mergeCell ref="A106:B106"/>
    <mergeCell ref="A110:D110"/>
    <mergeCell ref="A7:A9"/>
    <mergeCell ref="B7:B9"/>
    <mergeCell ref="C7:C9"/>
    <mergeCell ref="A1:C1"/>
    <mergeCell ref="A5:D5"/>
    <mergeCell ref="A4:D4"/>
    <mergeCell ref="D7:E7"/>
  </mergeCells>
  <dataValidations count="1">
    <dataValidation type="whole" allowBlank="1" showInputMessage="1" showErrorMessage="1" sqref="C11:D100 E11:E17 E24:E30 E36 E42:E48 E54 E60 E66 E73 E76 E83 E89 E95">
      <formula1>-99999999999999900000000000000</formula1>
      <formula2>9.99999999999999E+29</formula2>
    </dataValidation>
  </dataValidations>
  <printOptions/>
  <pageMargins left="0.44" right="0.16" top="0.5511811023622047" bottom="0.35433070866141736" header="0.5511811023622047" footer="0.35433070866141736"/>
  <pageSetup horizontalDpi="600" verticalDpi="600" orientation="portrait" paperSize="9" scale="90" r:id="rId1"/>
  <headerFooter alignWithMargins="0">
    <oddFooter>&amp;C&amp;A&amp;RPage &amp;P</oddFooter>
  </headerFooter>
  <rowBreaks count="2" manualBreakCount="2">
    <brk id="41" max="4" man="1"/>
    <brk id="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163"/>
  <sheetViews>
    <sheetView workbookViewId="0" topLeftCell="B1">
      <selection activeCell="D134" sqref="D134"/>
    </sheetView>
  </sheetViews>
  <sheetFormatPr defaultColWidth="9.140625" defaultRowHeight="17.25" customHeight="1"/>
  <cols>
    <col min="1" max="1" width="4.00390625" style="92" hidden="1" customWidth="1"/>
    <col min="2" max="2" width="67.28125" style="92" customWidth="1"/>
    <col min="3" max="3" width="15.8515625" style="92" customWidth="1"/>
    <col min="4" max="6" width="17.140625" style="92" customWidth="1"/>
    <col min="7" max="7" width="16.00390625" style="93" customWidth="1"/>
    <col min="8" max="8" width="17.140625" style="93" customWidth="1"/>
    <col min="9" max="9" width="17.140625" style="92" customWidth="1"/>
    <col min="10" max="10" width="6.8515625" style="96" customWidth="1"/>
    <col min="11" max="16" width="9.140625" style="96" customWidth="1"/>
    <col min="17" max="16384" width="9.140625" style="92" customWidth="1"/>
  </cols>
  <sheetData>
    <row r="1" spans="2:10" ht="17.25" customHeight="1">
      <c r="B1" s="223" t="s">
        <v>362</v>
      </c>
      <c r="C1" s="223"/>
      <c r="D1" s="223"/>
      <c r="E1" s="223"/>
      <c r="F1" s="223"/>
      <c r="I1" s="94"/>
      <c r="J1" s="95"/>
    </row>
    <row r="2" spans="2:10" ht="17.25" customHeight="1">
      <c r="B2" s="97"/>
      <c r="C2" s="97"/>
      <c r="D2" s="97"/>
      <c r="E2" s="97"/>
      <c r="F2" s="97"/>
      <c r="I2" s="94"/>
      <c r="J2" s="95"/>
    </row>
    <row r="3" spans="2:16" s="94" customFormat="1" ht="17.25" customHeight="1">
      <c r="B3" s="224" t="s">
        <v>163</v>
      </c>
      <c r="C3" s="224"/>
      <c r="D3" s="224"/>
      <c r="E3" s="224"/>
      <c r="F3" s="224"/>
      <c r="G3" s="224"/>
      <c r="H3" s="224"/>
      <c r="I3" s="224"/>
      <c r="J3" s="95"/>
      <c r="K3" s="95"/>
      <c r="L3" s="95"/>
      <c r="M3" s="95"/>
      <c r="N3" s="95"/>
      <c r="O3" s="95"/>
      <c r="P3" s="95"/>
    </row>
    <row r="4" spans="2:16" s="94" customFormat="1" ht="17.25" customHeight="1">
      <c r="B4" s="204" t="s">
        <v>373</v>
      </c>
      <c r="C4" s="204"/>
      <c r="D4" s="204"/>
      <c r="E4" s="204"/>
      <c r="F4" s="204"/>
      <c r="G4" s="204"/>
      <c r="H4" s="204"/>
      <c r="I4" s="204"/>
      <c r="J4" s="95"/>
      <c r="K4" s="95"/>
      <c r="L4" s="95"/>
      <c r="M4" s="95"/>
      <c r="N4" s="95"/>
      <c r="O4" s="95"/>
      <c r="P4" s="95"/>
    </row>
    <row r="5" spans="2:16" s="94" customFormat="1" ht="17.25" customHeight="1">
      <c r="B5" s="99" t="s">
        <v>164</v>
      </c>
      <c r="C5" s="95"/>
      <c r="D5" s="100"/>
      <c r="E5" s="95"/>
      <c r="F5" s="101"/>
      <c r="G5" s="102"/>
      <c r="H5" s="93"/>
      <c r="I5" s="103" t="s">
        <v>165</v>
      </c>
      <c r="J5" s="95"/>
      <c r="K5" s="95"/>
      <c r="L5" s="95"/>
      <c r="M5" s="95"/>
      <c r="N5" s="95"/>
      <c r="O5" s="95"/>
      <c r="P5" s="95"/>
    </row>
    <row r="6" spans="2:16" s="94" customFormat="1" ht="17.25" customHeight="1" thickBot="1">
      <c r="B6" s="99"/>
      <c r="C6" s="95"/>
      <c r="D6" s="100" t="str">
        <f>IF(D10&lt;&gt;'[2]PLATI RESTANTE'!E12,"eroare"," ")</f>
        <v>eroare</v>
      </c>
      <c r="E6" s="100" t="str">
        <f>IF(E10&lt;&gt;'[2]PLATI RESTANTE'!E13,"eroare"," ")</f>
        <v>eroare</v>
      </c>
      <c r="F6" s="100" t="str">
        <f>IF(F10&lt;&gt;'[2]PLATI RESTANTE'!E14,"eroare"," ")</f>
        <v> </v>
      </c>
      <c r="G6" s="100" t="str">
        <f>IF(G10&lt;&gt;'[2]PLATI RESTANTE'!E15,"eroare"," ")</f>
        <v> </v>
      </c>
      <c r="H6" s="100" t="str">
        <f>IF(H10&lt;&gt;'[2]PLATI RESTANTE'!E16,"eroare"," ")</f>
        <v> </v>
      </c>
      <c r="I6" s="100" t="str">
        <f>IF(I10&lt;&gt;'[2]PLATI RESTANTE'!E17,"eroare"," ")</f>
        <v> </v>
      </c>
      <c r="J6" s="95"/>
      <c r="K6" s="95"/>
      <c r="L6" s="95"/>
      <c r="M6" s="95"/>
      <c r="N6" s="95"/>
      <c r="O6" s="95"/>
      <c r="P6" s="95"/>
    </row>
    <row r="7" spans="2:16" s="94" customFormat="1" ht="17.25" customHeight="1" thickBot="1">
      <c r="B7" s="225" t="s">
        <v>166</v>
      </c>
      <c r="C7" s="227" t="s">
        <v>167</v>
      </c>
      <c r="D7" s="227" t="s">
        <v>168</v>
      </c>
      <c r="E7" s="229" t="s">
        <v>169</v>
      </c>
      <c r="F7" s="230"/>
      <c r="G7" s="230"/>
      <c r="H7" s="230"/>
      <c r="I7" s="231"/>
      <c r="J7" s="95"/>
      <c r="K7" s="95"/>
      <c r="L7" s="95"/>
      <c r="M7" s="95"/>
      <c r="N7" s="95"/>
      <c r="O7" s="95"/>
      <c r="P7" s="95"/>
    </row>
    <row r="8" spans="2:16" s="94" customFormat="1" ht="66" customHeight="1" thickBot="1">
      <c r="B8" s="226"/>
      <c r="C8" s="228"/>
      <c r="D8" s="228"/>
      <c r="E8" s="104" t="s">
        <v>170</v>
      </c>
      <c r="F8" s="104" t="s">
        <v>171</v>
      </c>
      <c r="G8" s="104" t="s">
        <v>172</v>
      </c>
      <c r="H8" s="104" t="s">
        <v>173</v>
      </c>
      <c r="I8" s="104" t="s">
        <v>174</v>
      </c>
      <c r="J8" s="95"/>
      <c r="K8" s="95"/>
      <c r="L8" s="95"/>
      <c r="M8" s="95"/>
      <c r="N8" s="95"/>
      <c r="O8" s="95"/>
      <c r="P8" s="95"/>
    </row>
    <row r="9" spans="2:16" s="94" customFormat="1" ht="17.25" customHeight="1">
      <c r="B9" s="105" t="s">
        <v>10</v>
      </c>
      <c r="C9" s="106" t="s">
        <v>11</v>
      </c>
      <c r="D9" s="107">
        <v>1</v>
      </c>
      <c r="E9" s="108">
        <v>2</v>
      </c>
      <c r="F9" s="109">
        <v>3</v>
      </c>
      <c r="G9" s="110">
        <v>4</v>
      </c>
      <c r="H9" s="110">
        <v>5</v>
      </c>
      <c r="I9" s="111">
        <v>6</v>
      </c>
      <c r="J9" s="95"/>
      <c r="K9" s="95"/>
      <c r="L9" s="95"/>
      <c r="M9" s="95"/>
      <c r="N9" s="95"/>
      <c r="O9" s="95"/>
      <c r="P9" s="95"/>
    </row>
    <row r="10" spans="2:16" s="94" customFormat="1" ht="17.25" customHeight="1">
      <c r="B10" s="112" t="s">
        <v>175</v>
      </c>
      <c r="C10" s="113" t="s">
        <v>176</v>
      </c>
      <c r="D10" s="114">
        <f aca="true" t="shared" si="0" ref="D10:I10">D12+D120+D128</f>
        <v>51652</v>
      </c>
      <c r="E10" s="114">
        <f t="shared" si="0"/>
        <v>51652</v>
      </c>
      <c r="F10" s="114">
        <f t="shared" si="0"/>
        <v>0</v>
      </c>
      <c r="G10" s="114">
        <f t="shared" si="0"/>
        <v>0</v>
      </c>
      <c r="H10" s="114">
        <f t="shared" si="0"/>
        <v>0</v>
      </c>
      <c r="I10" s="115">
        <f t="shared" si="0"/>
        <v>0</v>
      </c>
      <c r="J10" s="116"/>
      <c r="K10" s="116"/>
      <c r="L10" s="116"/>
      <c r="M10" s="116"/>
      <c r="N10" s="116"/>
      <c r="O10" s="116"/>
      <c r="P10" s="116"/>
    </row>
    <row r="11" spans="2:16" s="94" customFormat="1" ht="17.25" customHeight="1">
      <c r="B11" s="117" t="s">
        <v>177</v>
      </c>
      <c r="C11" s="118" t="s">
        <v>178</v>
      </c>
      <c r="D11" s="119">
        <f aca="true" t="shared" si="1" ref="D11:I11">ROUND(+D54,1)</f>
        <v>0</v>
      </c>
      <c r="E11" s="119">
        <f t="shared" si="1"/>
        <v>0</v>
      </c>
      <c r="F11" s="119">
        <f t="shared" si="1"/>
        <v>0</v>
      </c>
      <c r="G11" s="119">
        <f t="shared" si="1"/>
        <v>0</v>
      </c>
      <c r="H11" s="119">
        <f t="shared" si="1"/>
        <v>0</v>
      </c>
      <c r="I11" s="120">
        <f t="shared" si="1"/>
        <v>0</v>
      </c>
      <c r="J11" s="116"/>
      <c r="K11" s="116"/>
      <c r="L11" s="116"/>
      <c r="M11" s="116"/>
      <c r="N11" s="116"/>
      <c r="O11" s="116"/>
      <c r="P11" s="116"/>
    </row>
    <row r="12" spans="2:16" s="94" customFormat="1" ht="17.25" customHeight="1">
      <c r="B12" s="117" t="s">
        <v>179</v>
      </c>
      <c r="C12" s="118" t="s">
        <v>180</v>
      </c>
      <c r="D12" s="119">
        <f aca="true" t="shared" si="2" ref="D12:I12">D13+D25+D54+D51</f>
        <v>51652</v>
      </c>
      <c r="E12" s="119">
        <f t="shared" si="2"/>
        <v>51652</v>
      </c>
      <c r="F12" s="119">
        <f t="shared" si="2"/>
        <v>0</v>
      </c>
      <c r="G12" s="119">
        <f t="shared" si="2"/>
        <v>0</v>
      </c>
      <c r="H12" s="119">
        <f t="shared" si="2"/>
        <v>0</v>
      </c>
      <c r="I12" s="120">
        <f t="shared" si="2"/>
        <v>0</v>
      </c>
      <c r="J12" s="116"/>
      <c r="K12" s="116"/>
      <c r="L12" s="116"/>
      <c r="M12" s="116"/>
      <c r="N12" s="116"/>
      <c r="O12" s="116"/>
      <c r="P12" s="116"/>
    </row>
    <row r="13" spans="2:16" s="94" customFormat="1" ht="17.25" customHeight="1">
      <c r="B13" s="117" t="s">
        <v>181</v>
      </c>
      <c r="C13" s="118" t="s">
        <v>182</v>
      </c>
      <c r="D13" s="119">
        <f aca="true" t="shared" si="3" ref="D13:I13">ROUND(+D14+D19,1)</f>
        <v>0</v>
      </c>
      <c r="E13" s="119">
        <f t="shared" si="3"/>
        <v>0</v>
      </c>
      <c r="F13" s="119">
        <f t="shared" si="3"/>
        <v>0</v>
      </c>
      <c r="G13" s="119">
        <f t="shared" si="3"/>
        <v>0</v>
      </c>
      <c r="H13" s="119">
        <f t="shared" si="3"/>
        <v>0</v>
      </c>
      <c r="I13" s="120">
        <f t="shared" si="3"/>
        <v>0</v>
      </c>
      <c r="J13" s="116"/>
      <c r="K13" s="116"/>
      <c r="L13" s="116"/>
      <c r="M13" s="116"/>
      <c r="N13" s="116"/>
      <c r="O13" s="116"/>
      <c r="P13" s="116"/>
    </row>
    <row r="14" spans="2:16" s="94" customFormat="1" ht="17.25" customHeight="1">
      <c r="B14" s="117" t="s">
        <v>183</v>
      </c>
      <c r="C14" s="118" t="s">
        <v>184</v>
      </c>
      <c r="D14" s="119">
        <f aca="true" t="shared" si="4" ref="D14:I14">ROUND(+D15+D16+D17+D18,1)</f>
        <v>0</v>
      </c>
      <c r="E14" s="119">
        <f t="shared" si="4"/>
        <v>0</v>
      </c>
      <c r="F14" s="119">
        <f t="shared" si="4"/>
        <v>0</v>
      </c>
      <c r="G14" s="119">
        <f t="shared" si="4"/>
        <v>0</v>
      </c>
      <c r="H14" s="119">
        <f t="shared" si="4"/>
        <v>0</v>
      </c>
      <c r="I14" s="120">
        <f t="shared" si="4"/>
        <v>0</v>
      </c>
      <c r="J14" s="116"/>
      <c r="K14" s="116"/>
      <c r="L14" s="116"/>
      <c r="M14" s="116"/>
      <c r="N14" s="116"/>
      <c r="O14" s="116"/>
      <c r="P14" s="116"/>
    </row>
    <row r="15" spans="2:16" ht="17.25" customHeight="1">
      <c r="B15" s="121" t="s">
        <v>185</v>
      </c>
      <c r="C15" s="122" t="s">
        <v>186</v>
      </c>
      <c r="D15" s="123">
        <f>E15+F15+G15+H15+I15</f>
        <v>0</v>
      </c>
      <c r="E15" s="124"/>
      <c r="F15" s="124"/>
      <c r="G15" s="124"/>
      <c r="H15" s="124"/>
      <c r="I15" s="125"/>
      <c r="J15" s="126"/>
      <c r="K15" s="126"/>
      <c r="L15" s="126"/>
      <c r="M15" s="126"/>
      <c r="N15" s="126"/>
      <c r="O15" s="126"/>
      <c r="P15" s="126"/>
    </row>
    <row r="16" spans="2:16" ht="17.25" customHeight="1">
      <c r="B16" s="121" t="s">
        <v>187</v>
      </c>
      <c r="C16" s="122" t="s">
        <v>188</v>
      </c>
      <c r="D16" s="123">
        <f aca="true" t="shared" si="5" ref="D16:D24">E16+F16+G16+H16+I16</f>
        <v>0</v>
      </c>
      <c r="E16" s="124"/>
      <c r="F16" s="124"/>
      <c r="G16" s="124"/>
      <c r="H16" s="124"/>
      <c r="I16" s="125"/>
      <c r="J16" s="127"/>
      <c r="K16" s="127"/>
      <c r="L16" s="127"/>
      <c r="M16" s="127"/>
      <c r="N16" s="127"/>
      <c r="O16" s="127"/>
      <c r="P16" s="127"/>
    </row>
    <row r="17" spans="2:16" ht="17.25" customHeight="1">
      <c r="B17" s="121" t="s">
        <v>189</v>
      </c>
      <c r="C17" s="122" t="s">
        <v>190</v>
      </c>
      <c r="D17" s="123">
        <f t="shared" si="5"/>
        <v>0</v>
      </c>
      <c r="E17" s="124"/>
      <c r="F17" s="124"/>
      <c r="G17" s="124"/>
      <c r="H17" s="124"/>
      <c r="I17" s="125"/>
      <c r="J17" s="127"/>
      <c r="K17" s="127"/>
      <c r="L17" s="127"/>
      <c r="M17" s="127"/>
      <c r="N17" s="127"/>
      <c r="O17" s="127"/>
      <c r="P17" s="127"/>
    </row>
    <row r="18" spans="2:16" ht="17.25" customHeight="1">
      <c r="B18" s="121" t="s">
        <v>191</v>
      </c>
      <c r="C18" s="122" t="s">
        <v>192</v>
      </c>
      <c r="D18" s="123">
        <f t="shared" si="5"/>
        <v>0</v>
      </c>
      <c r="E18" s="124"/>
      <c r="F18" s="124"/>
      <c r="G18" s="124"/>
      <c r="H18" s="124"/>
      <c r="I18" s="125"/>
      <c r="J18" s="127"/>
      <c r="K18" s="127"/>
      <c r="L18" s="127"/>
      <c r="M18" s="127"/>
      <c r="N18" s="127"/>
      <c r="O18" s="127"/>
      <c r="P18" s="127"/>
    </row>
    <row r="19" spans="2:16" ht="17.25" customHeight="1">
      <c r="B19" s="128" t="s">
        <v>193</v>
      </c>
      <c r="C19" s="129" t="s">
        <v>194</v>
      </c>
      <c r="D19" s="119">
        <f aca="true" t="shared" si="6" ref="D19:I19">ROUND(+D20+D21+D22+D23+D24,1)</f>
        <v>0</v>
      </c>
      <c r="E19" s="119">
        <f t="shared" si="6"/>
        <v>0</v>
      </c>
      <c r="F19" s="119">
        <f t="shared" si="6"/>
        <v>0</v>
      </c>
      <c r="G19" s="119">
        <f t="shared" si="6"/>
        <v>0</v>
      </c>
      <c r="H19" s="119">
        <f t="shared" si="6"/>
        <v>0</v>
      </c>
      <c r="I19" s="120">
        <f t="shared" si="6"/>
        <v>0</v>
      </c>
      <c r="J19" s="116"/>
      <c r="K19" s="116"/>
      <c r="L19" s="116"/>
      <c r="M19" s="116"/>
      <c r="N19" s="116"/>
      <c r="O19" s="116"/>
      <c r="P19" s="116"/>
    </row>
    <row r="20" spans="2:16" ht="17.25" customHeight="1">
      <c r="B20" s="121" t="s">
        <v>195</v>
      </c>
      <c r="C20" s="122" t="s">
        <v>196</v>
      </c>
      <c r="D20" s="123">
        <f t="shared" si="5"/>
        <v>0</v>
      </c>
      <c r="E20" s="124"/>
      <c r="F20" s="130"/>
      <c r="G20" s="130"/>
      <c r="H20" s="130"/>
      <c r="I20" s="131"/>
      <c r="J20" s="127"/>
      <c r="K20" s="127"/>
      <c r="L20" s="127"/>
      <c r="M20" s="127"/>
      <c r="N20" s="127"/>
      <c r="O20" s="127"/>
      <c r="P20" s="127"/>
    </row>
    <row r="21" spans="2:16" ht="17.25" customHeight="1">
      <c r="B21" s="121" t="s">
        <v>197</v>
      </c>
      <c r="C21" s="122" t="s">
        <v>198</v>
      </c>
      <c r="D21" s="123">
        <f t="shared" si="5"/>
        <v>0</v>
      </c>
      <c r="E21" s="124"/>
      <c r="F21" s="130"/>
      <c r="G21" s="130"/>
      <c r="H21" s="130"/>
      <c r="I21" s="131"/>
      <c r="J21" s="127"/>
      <c r="K21" s="127"/>
      <c r="L21" s="127"/>
      <c r="M21" s="127"/>
      <c r="N21" s="127"/>
      <c r="O21" s="127"/>
      <c r="P21" s="127"/>
    </row>
    <row r="22" spans="2:16" ht="17.25" customHeight="1">
      <c r="B22" s="121" t="s">
        <v>199</v>
      </c>
      <c r="C22" s="122" t="s">
        <v>200</v>
      </c>
      <c r="D22" s="123">
        <f t="shared" si="5"/>
        <v>0</v>
      </c>
      <c r="E22" s="124"/>
      <c r="F22" s="130"/>
      <c r="G22" s="130"/>
      <c r="H22" s="130"/>
      <c r="I22" s="131"/>
      <c r="J22" s="127"/>
      <c r="K22" s="127"/>
      <c r="L22" s="127"/>
      <c r="M22" s="127"/>
      <c r="N22" s="127"/>
      <c r="O22" s="127"/>
      <c r="P22" s="127"/>
    </row>
    <row r="23" spans="2:16" ht="17.25" customHeight="1">
      <c r="B23" s="121" t="s">
        <v>201</v>
      </c>
      <c r="C23" s="132" t="s">
        <v>202</v>
      </c>
      <c r="D23" s="123">
        <f>E23+F23+G23+H23+I23</f>
        <v>0</v>
      </c>
      <c r="E23" s="124"/>
      <c r="F23" s="130"/>
      <c r="G23" s="130"/>
      <c r="H23" s="130"/>
      <c r="I23" s="131"/>
      <c r="J23" s="127"/>
      <c r="K23" s="127"/>
      <c r="L23" s="127"/>
      <c r="M23" s="127"/>
      <c r="N23" s="127"/>
      <c r="O23" s="127"/>
      <c r="P23" s="127"/>
    </row>
    <row r="24" spans="2:16" ht="17.25" customHeight="1">
      <c r="B24" s="121" t="s">
        <v>203</v>
      </c>
      <c r="C24" s="122" t="s">
        <v>204</v>
      </c>
      <c r="D24" s="123">
        <f t="shared" si="5"/>
        <v>0</v>
      </c>
      <c r="E24" s="124"/>
      <c r="F24" s="130"/>
      <c r="G24" s="130"/>
      <c r="H24" s="130"/>
      <c r="I24" s="131"/>
      <c r="J24" s="127"/>
      <c r="K24" s="127"/>
      <c r="L24" s="127"/>
      <c r="M24" s="127"/>
      <c r="N24" s="127"/>
      <c r="O24" s="127"/>
      <c r="P24" s="127"/>
    </row>
    <row r="25" spans="2:16" ht="17.25" customHeight="1">
      <c r="B25" s="128" t="s">
        <v>205</v>
      </c>
      <c r="C25" s="129" t="s">
        <v>206</v>
      </c>
      <c r="D25" s="119">
        <f aca="true" t="shared" si="7" ref="D25:I25">ROUND(+D26+D39+D38+D41+D44+D45+D46+D47+D48,1)</f>
        <v>51652</v>
      </c>
      <c r="E25" s="119">
        <f t="shared" si="7"/>
        <v>51652</v>
      </c>
      <c r="F25" s="119">
        <f t="shared" si="7"/>
        <v>0</v>
      </c>
      <c r="G25" s="119">
        <f t="shared" si="7"/>
        <v>0</v>
      </c>
      <c r="H25" s="119">
        <f t="shared" si="7"/>
        <v>0</v>
      </c>
      <c r="I25" s="120">
        <f t="shared" si="7"/>
        <v>0</v>
      </c>
      <c r="J25" s="116"/>
      <c r="K25" s="116"/>
      <c r="L25" s="116"/>
      <c r="M25" s="116"/>
      <c r="N25" s="116"/>
      <c r="O25" s="116"/>
      <c r="P25" s="116"/>
    </row>
    <row r="26" spans="2:16" ht="17.25" customHeight="1">
      <c r="B26" s="128" t="s">
        <v>207</v>
      </c>
      <c r="C26" s="129" t="s">
        <v>208</v>
      </c>
      <c r="D26" s="119">
        <f aca="true" t="shared" si="8" ref="D26:I26">ROUND(+D27+D28+D29+D30+D31+D32+D33+D34+D37,1)</f>
        <v>51652</v>
      </c>
      <c r="E26" s="119">
        <f t="shared" si="8"/>
        <v>51652</v>
      </c>
      <c r="F26" s="119">
        <f t="shared" si="8"/>
        <v>0</v>
      </c>
      <c r="G26" s="119">
        <f t="shared" si="8"/>
        <v>0</v>
      </c>
      <c r="H26" s="119">
        <f t="shared" si="8"/>
        <v>0</v>
      </c>
      <c r="I26" s="120">
        <f t="shared" si="8"/>
        <v>0</v>
      </c>
      <c r="J26" s="116"/>
      <c r="K26" s="116"/>
      <c r="L26" s="116"/>
      <c r="M26" s="116"/>
      <c r="N26" s="116"/>
      <c r="O26" s="116"/>
      <c r="P26" s="116"/>
    </row>
    <row r="27" spans="2:16" ht="17.25" customHeight="1">
      <c r="B27" s="121" t="s">
        <v>209</v>
      </c>
      <c r="C27" s="122" t="s">
        <v>210</v>
      </c>
      <c r="D27" s="123">
        <f aca="true" t="shared" si="9" ref="D27:D33">E27+F27+G27+H27+I27</f>
        <v>0</v>
      </c>
      <c r="E27" s="124"/>
      <c r="F27" s="130"/>
      <c r="G27" s="130"/>
      <c r="H27" s="130"/>
      <c r="I27" s="131"/>
      <c r="J27" s="127"/>
      <c r="K27" s="127"/>
      <c r="L27" s="127"/>
      <c r="M27" s="127"/>
      <c r="N27" s="127"/>
      <c r="O27" s="127"/>
      <c r="P27" s="127"/>
    </row>
    <row r="28" spans="2:16" ht="17.25" customHeight="1">
      <c r="B28" s="121" t="s">
        <v>211</v>
      </c>
      <c r="C28" s="122" t="s">
        <v>212</v>
      </c>
      <c r="D28" s="123">
        <f t="shared" si="9"/>
        <v>0</v>
      </c>
      <c r="E28" s="124"/>
      <c r="F28" s="130"/>
      <c r="G28" s="130"/>
      <c r="H28" s="130"/>
      <c r="I28" s="131"/>
      <c r="J28" s="127"/>
      <c r="K28" s="127"/>
      <c r="L28" s="127"/>
      <c r="M28" s="127"/>
      <c r="N28" s="127"/>
      <c r="O28" s="127"/>
      <c r="P28" s="127"/>
    </row>
    <row r="29" spans="2:16" ht="17.25" customHeight="1">
      <c r="B29" s="121" t="s">
        <v>213</v>
      </c>
      <c r="C29" s="122" t="s">
        <v>214</v>
      </c>
      <c r="D29" s="123">
        <f>E29+F29+G29+H29+I29</f>
        <v>0</v>
      </c>
      <c r="E29" s="124"/>
      <c r="F29" s="130"/>
      <c r="G29" s="130"/>
      <c r="H29" s="130"/>
      <c r="I29" s="131"/>
      <c r="J29" s="127"/>
      <c r="K29" s="127"/>
      <c r="L29" s="127"/>
      <c r="M29" s="127"/>
      <c r="N29" s="127"/>
      <c r="O29" s="127"/>
      <c r="P29" s="127"/>
    </row>
    <row r="30" spans="2:16" ht="17.25" customHeight="1">
      <c r="B30" s="121" t="s">
        <v>215</v>
      </c>
      <c r="C30" s="122" t="s">
        <v>216</v>
      </c>
      <c r="D30" s="123">
        <f>E30+F30+G30+H30+I30</f>
        <v>0</v>
      </c>
      <c r="E30" s="124"/>
      <c r="F30" s="130"/>
      <c r="G30" s="130"/>
      <c r="H30" s="130"/>
      <c r="I30" s="131"/>
      <c r="J30" s="127"/>
      <c r="K30" s="127"/>
      <c r="L30" s="127"/>
      <c r="M30" s="127"/>
      <c r="N30" s="127"/>
      <c r="O30" s="127"/>
      <c r="P30" s="127"/>
    </row>
    <row r="31" spans="2:16" ht="17.25" customHeight="1">
      <c r="B31" s="121" t="s">
        <v>217</v>
      </c>
      <c r="C31" s="122" t="s">
        <v>218</v>
      </c>
      <c r="D31" s="123">
        <f t="shared" si="9"/>
        <v>0</v>
      </c>
      <c r="E31" s="124"/>
      <c r="F31" s="130"/>
      <c r="G31" s="130"/>
      <c r="H31" s="130"/>
      <c r="I31" s="131"/>
      <c r="J31" s="127"/>
      <c r="K31" s="127"/>
      <c r="L31" s="127"/>
      <c r="M31" s="127"/>
      <c r="N31" s="127"/>
      <c r="O31" s="127"/>
      <c r="P31" s="127"/>
    </row>
    <row r="32" spans="2:16" ht="17.25" customHeight="1">
      <c r="B32" s="121" t="s">
        <v>219</v>
      </c>
      <c r="C32" s="122" t="s">
        <v>220</v>
      </c>
      <c r="D32" s="123">
        <f t="shared" si="9"/>
        <v>0</v>
      </c>
      <c r="E32" s="124"/>
      <c r="F32" s="130"/>
      <c r="G32" s="130"/>
      <c r="H32" s="130"/>
      <c r="I32" s="131"/>
      <c r="J32" s="127"/>
      <c r="K32" s="127"/>
      <c r="L32" s="127"/>
      <c r="M32" s="127"/>
      <c r="N32" s="127"/>
      <c r="O32" s="127"/>
      <c r="P32" s="127"/>
    </row>
    <row r="33" spans="2:16" ht="17.25" customHeight="1">
      <c r="B33" s="121" t="s">
        <v>221</v>
      </c>
      <c r="C33" s="122" t="s">
        <v>222</v>
      </c>
      <c r="D33" s="123">
        <f t="shared" si="9"/>
        <v>0</v>
      </c>
      <c r="E33" s="124"/>
      <c r="F33" s="130"/>
      <c r="G33" s="130"/>
      <c r="H33" s="130"/>
      <c r="I33" s="131"/>
      <c r="J33" s="127"/>
      <c r="K33" s="127"/>
      <c r="L33" s="127"/>
      <c r="M33" s="127"/>
      <c r="N33" s="127"/>
      <c r="O33" s="127"/>
      <c r="P33" s="127"/>
    </row>
    <row r="34" spans="2:16" ht="35.25" customHeight="1">
      <c r="B34" s="133" t="s">
        <v>223</v>
      </c>
      <c r="C34" s="134" t="s">
        <v>224</v>
      </c>
      <c r="D34" s="119">
        <f aca="true" t="shared" si="10" ref="D34:I34">ROUND(+D35+D36,1)</f>
        <v>51652</v>
      </c>
      <c r="E34" s="119">
        <f t="shared" si="10"/>
        <v>51652</v>
      </c>
      <c r="F34" s="119">
        <f t="shared" si="10"/>
        <v>0</v>
      </c>
      <c r="G34" s="119">
        <f t="shared" si="10"/>
        <v>0</v>
      </c>
      <c r="H34" s="119">
        <f t="shared" si="10"/>
        <v>0</v>
      </c>
      <c r="I34" s="120">
        <f t="shared" si="10"/>
        <v>0</v>
      </c>
      <c r="J34" s="116"/>
      <c r="K34" s="116"/>
      <c r="L34" s="116"/>
      <c r="M34" s="116"/>
      <c r="N34" s="116"/>
      <c r="O34" s="116"/>
      <c r="P34" s="116"/>
    </row>
    <row r="35" spans="2:16" s="135" customFormat="1" ht="17.25" customHeight="1">
      <c r="B35" s="136" t="s">
        <v>225</v>
      </c>
      <c r="C35" s="137" t="s">
        <v>226</v>
      </c>
      <c r="D35" s="138">
        <f aca="true" t="shared" si="11" ref="D35:I35">ROUND(+D60+D90+D105+D108+D118+D119,1)</f>
        <v>51652</v>
      </c>
      <c r="E35" s="138">
        <f t="shared" si="11"/>
        <v>51652</v>
      </c>
      <c r="F35" s="138">
        <f t="shared" si="11"/>
        <v>0</v>
      </c>
      <c r="G35" s="138">
        <f t="shared" si="11"/>
        <v>0</v>
      </c>
      <c r="H35" s="138">
        <f t="shared" si="11"/>
        <v>0</v>
      </c>
      <c r="I35" s="139">
        <f t="shared" si="11"/>
        <v>0</v>
      </c>
      <c r="J35" s="140"/>
      <c r="K35" s="140"/>
      <c r="L35" s="140"/>
      <c r="M35" s="140"/>
      <c r="N35" s="140"/>
      <c r="O35" s="140"/>
      <c r="P35" s="140"/>
    </row>
    <row r="36" spans="2:16" ht="17.25" customHeight="1">
      <c r="B36" s="141" t="s">
        <v>227</v>
      </c>
      <c r="C36" s="134" t="s">
        <v>228</v>
      </c>
      <c r="D36" s="123">
        <f>E36+F36+G36+H36+I36</f>
        <v>0</v>
      </c>
      <c r="E36" s="124"/>
      <c r="F36" s="130"/>
      <c r="G36" s="130"/>
      <c r="H36" s="130"/>
      <c r="I36" s="131"/>
      <c r="J36" s="127"/>
      <c r="K36" s="127"/>
      <c r="L36" s="127"/>
      <c r="M36" s="127"/>
      <c r="N36" s="127"/>
      <c r="O36" s="127"/>
      <c r="P36" s="127"/>
    </row>
    <row r="37" spans="2:16" ht="17.25" customHeight="1">
      <c r="B37" s="121" t="s">
        <v>229</v>
      </c>
      <c r="C37" s="122" t="s">
        <v>230</v>
      </c>
      <c r="D37" s="123">
        <f>E37+F37+G37+H37+I37</f>
        <v>0</v>
      </c>
      <c r="E37" s="124"/>
      <c r="F37" s="130"/>
      <c r="G37" s="130"/>
      <c r="H37" s="130"/>
      <c r="I37" s="131"/>
      <c r="J37" s="127"/>
      <c r="K37" s="127"/>
      <c r="L37" s="127"/>
      <c r="M37" s="127"/>
      <c r="N37" s="127"/>
      <c r="O37" s="127"/>
      <c r="P37" s="127"/>
    </row>
    <row r="38" spans="2:16" ht="17.25" customHeight="1">
      <c r="B38" s="121" t="s">
        <v>231</v>
      </c>
      <c r="C38" s="122" t="s">
        <v>232</v>
      </c>
      <c r="D38" s="123">
        <f>E38+F38+G38+H38+I38</f>
        <v>0</v>
      </c>
      <c r="E38" s="124"/>
      <c r="F38" s="130"/>
      <c r="G38" s="130"/>
      <c r="H38" s="130"/>
      <c r="I38" s="131"/>
      <c r="J38" s="127"/>
      <c r="K38" s="127"/>
      <c r="L38" s="127"/>
      <c r="M38" s="127"/>
      <c r="N38" s="127"/>
      <c r="O38" s="127"/>
      <c r="P38" s="127"/>
    </row>
    <row r="39" spans="2:16" ht="17.25" customHeight="1">
      <c r="B39" s="128" t="s">
        <v>233</v>
      </c>
      <c r="C39" s="129" t="s">
        <v>234</v>
      </c>
      <c r="D39" s="119">
        <f aca="true" t="shared" si="12" ref="D39:I39">ROUND(+D40,1)</f>
        <v>0</v>
      </c>
      <c r="E39" s="119">
        <f t="shared" si="12"/>
        <v>0</v>
      </c>
      <c r="F39" s="119">
        <f t="shared" si="12"/>
        <v>0</v>
      </c>
      <c r="G39" s="119">
        <f t="shared" si="12"/>
        <v>0</v>
      </c>
      <c r="H39" s="119">
        <f t="shared" si="12"/>
        <v>0</v>
      </c>
      <c r="I39" s="120">
        <f t="shared" si="12"/>
        <v>0</v>
      </c>
      <c r="J39" s="116"/>
      <c r="K39" s="116"/>
      <c r="L39" s="116"/>
      <c r="M39" s="116"/>
      <c r="N39" s="116"/>
      <c r="O39" s="116"/>
      <c r="P39" s="116"/>
    </row>
    <row r="40" spans="2:16" ht="17.25" customHeight="1">
      <c r="B40" s="121" t="s">
        <v>235</v>
      </c>
      <c r="C40" s="122" t="s">
        <v>236</v>
      </c>
      <c r="D40" s="123">
        <f>E40+F40+G40+H40+I40</f>
        <v>0</v>
      </c>
      <c r="E40" s="124"/>
      <c r="F40" s="142"/>
      <c r="G40" s="142"/>
      <c r="H40" s="142"/>
      <c r="I40" s="143"/>
      <c r="J40" s="144"/>
      <c r="K40" s="144"/>
      <c r="L40" s="144"/>
      <c r="M40" s="144"/>
      <c r="N40" s="144"/>
      <c r="O40" s="144"/>
      <c r="P40" s="144"/>
    </row>
    <row r="41" spans="2:16" ht="17.25" customHeight="1">
      <c r="B41" s="128" t="s">
        <v>237</v>
      </c>
      <c r="C41" s="129" t="s">
        <v>238</v>
      </c>
      <c r="D41" s="119">
        <f aca="true" t="shared" si="13" ref="D41:I41">ROUND(+D42+D43,1)</f>
        <v>0</v>
      </c>
      <c r="E41" s="119">
        <f t="shared" si="13"/>
        <v>0</v>
      </c>
      <c r="F41" s="119">
        <f t="shared" si="13"/>
        <v>0</v>
      </c>
      <c r="G41" s="119">
        <f t="shared" si="13"/>
        <v>0</v>
      </c>
      <c r="H41" s="119">
        <f t="shared" si="13"/>
        <v>0</v>
      </c>
      <c r="I41" s="120">
        <f t="shared" si="13"/>
        <v>0</v>
      </c>
      <c r="J41" s="145"/>
      <c r="K41" s="145"/>
      <c r="L41" s="145"/>
      <c r="M41" s="145"/>
      <c r="N41" s="145"/>
      <c r="O41" s="145"/>
      <c r="P41" s="145"/>
    </row>
    <row r="42" spans="2:16" ht="17.25" customHeight="1">
      <c r="B42" s="121" t="s">
        <v>239</v>
      </c>
      <c r="C42" s="122" t="s">
        <v>240</v>
      </c>
      <c r="D42" s="123">
        <f aca="true" t="shared" si="14" ref="D42:D47">E42+F42+G42+H42+I42</f>
        <v>0</v>
      </c>
      <c r="E42" s="124"/>
      <c r="F42" s="130"/>
      <c r="G42" s="130"/>
      <c r="H42" s="130"/>
      <c r="I42" s="131"/>
      <c r="J42" s="127"/>
      <c r="K42" s="127"/>
      <c r="L42" s="127"/>
      <c r="M42" s="127"/>
      <c r="N42" s="127"/>
      <c r="O42" s="127"/>
      <c r="P42" s="127"/>
    </row>
    <row r="43" spans="2:16" ht="17.25" customHeight="1">
      <c r="B43" s="121" t="s">
        <v>241</v>
      </c>
      <c r="C43" s="122" t="s">
        <v>242</v>
      </c>
      <c r="D43" s="123">
        <f t="shared" si="14"/>
        <v>0</v>
      </c>
      <c r="E43" s="124"/>
      <c r="F43" s="130"/>
      <c r="G43" s="130"/>
      <c r="H43" s="130"/>
      <c r="I43" s="131"/>
      <c r="J43" s="127"/>
      <c r="K43" s="127"/>
      <c r="L43" s="127"/>
      <c r="M43" s="127"/>
      <c r="N43" s="127"/>
      <c r="O43" s="127"/>
      <c r="P43" s="127"/>
    </row>
    <row r="44" spans="2:16" ht="17.25" customHeight="1">
      <c r="B44" s="121" t="s">
        <v>243</v>
      </c>
      <c r="C44" s="122" t="s">
        <v>244</v>
      </c>
      <c r="D44" s="123">
        <f t="shared" si="14"/>
        <v>0</v>
      </c>
      <c r="E44" s="124"/>
      <c r="F44" s="130"/>
      <c r="G44" s="130"/>
      <c r="H44" s="130"/>
      <c r="I44" s="131"/>
      <c r="J44" s="127"/>
      <c r="K44" s="127"/>
      <c r="L44" s="127"/>
      <c r="M44" s="127"/>
      <c r="N44" s="127"/>
      <c r="O44" s="127"/>
      <c r="P44" s="127"/>
    </row>
    <row r="45" spans="2:16" ht="17.25" customHeight="1">
      <c r="B45" s="121" t="s">
        <v>245</v>
      </c>
      <c r="C45" s="122" t="s">
        <v>246</v>
      </c>
      <c r="D45" s="123">
        <f t="shared" si="14"/>
        <v>0</v>
      </c>
      <c r="E45" s="124"/>
      <c r="F45" s="130"/>
      <c r="G45" s="130"/>
      <c r="H45" s="130"/>
      <c r="I45" s="131"/>
      <c r="J45" s="127"/>
      <c r="K45" s="127"/>
      <c r="L45" s="127"/>
      <c r="M45" s="127"/>
      <c r="N45" s="127"/>
      <c r="O45" s="127"/>
      <c r="P45" s="127"/>
    </row>
    <row r="46" spans="2:16" ht="17.25" customHeight="1">
      <c r="B46" s="121" t="s">
        <v>247</v>
      </c>
      <c r="C46" s="122" t="s">
        <v>248</v>
      </c>
      <c r="D46" s="123">
        <f t="shared" si="14"/>
        <v>0</v>
      </c>
      <c r="E46" s="124"/>
      <c r="F46" s="130"/>
      <c r="G46" s="130"/>
      <c r="H46" s="130"/>
      <c r="I46" s="131"/>
      <c r="J46" s="127"/>
      <c r="K46" s="127"/>
      <c r="L46" s="127"/>
      <c r="M46" s="127"/>
      <c r="N46" s="127"/>
      <c r="O46" s="127"/>
      <c r="P46" s="127"/>
    </row>
    <row r="47" spans="2:16" ht="17.25" customHeight="1">
      <c r="B47" s="121" t="s">
        <v>249</v>
      </c>
      <c r="C47" s="122" t="s">
        <v>250</v>
      </c>
      <c r="D47" s="123">
        <f t="shared" si="14"/>
        <v>0</v>
      </c>
      <c r="E47" s="124"/>
      <c r="F47" s="130"/>
      <c r="G47" s="130"/>
      <c r="H47" s="130"/>
      <c r="I47" s="131"/>
      <c r="J47" s="127"/>
      <c r="K47" s="127"/>
      <c r="L47" s="127"/>
      <c r="M47" s="127"/>
      <c r="N47" s="127"/>
      <c r="O47" s="127"/>
      <c r="P47" s="127"/>
    </row>
    <row r="48" spans="2:16" ht="17.25" customHeight="1">
      <c r="B48" s="128" t="s">
        <v>251</v>
      </c>
      <c r="C48" s="129" t="s">
        <v>252</v>
      </c>
      <c r="D48" s="119">
        <f aca="true" t="shared" si="15" ref="D48:I48">ROUND(D49+D50,1)</f>
        <v>0</v>
      </c>
      <c r="E48" s="119">
        <f t="shared" si="15"/>
        <v>0</v>
      </c>
      <c r="F48" s="119">
        <f t="shared" si="15"/>
        <v>0</v>
      </c>
      <c r="G48" s="119">
        <f t="shared" si="15"/>
        <v>0</v>
      </c>
      <c r="H48" s="119">
        <f t="shared" si="15"/>
        <v>0</v>
      </c>
      <c r="I48" s="120">
        <f t="shared" si="15"/>
        <v>0</v>
      </c>
      <c r="J48" s="145"/>
      <c r="K48" s="145"/>
      <c r="L48" s="145"/>
      <c r="M48" s="145"/>
      <c r="N48" s="145"/>
      <c r="O48" s="145"/>
      <c r="P48" s="145"/>
    </row>
    <row r="49" spans="2:16" ht="17.25" customHeight="1">
      <c r="B49" s="121" t="s">
        <v>253</v>
      </c>
      <c r="C49" s="122" t="s">
        <v>254</v>
      </c>
      <c r="D49" s="123">
        <f>E49+F49+G49+H49+I49</f>
        <v>0</v>
      </c>
      <c r="E49" s="124"/>
      <c r="F49" s="130"/>
      <c r="G49" s="130"/>
      <c r="H49" s="130"/>
      <c r="I49" s="131"/>
      <c r="J49" s="127"/>
      <c r="K49" s="127"/>
      <c r="L49" s="127"/>
      <c r="M49" s="127"/>
      <c r="N49" s="127"/>
      <c r="O49" s="127"/>
      <c r="P49" s="127"/>
    </row>
    <row r="50" spans="2:16" ht="17.25" customHeight="1">
      <c r="B50" s="121" t="s">
        <v>255</v>
      </c>
      <c r="C50" s="122" t="s">
        <v>256</v>
      </c>
      <c r="D50" s="123">
        <f>E50+F50+G50+H50+I50</f>
        <v>0</v>
      </c>
      <c r="E50" s="124"/>
      <c r="F50" s="130"/>
      <c r="G50" s="130"/>
      <c r="H50" s="130"/>
      <c r="I50" s="131"/>
      <c r="J50" s="127"/>
      <c r="K50" s="127"/>
      <c r="L50" s="127"/>
      <c r="M50" s="127"/>
      <c r="N50" s="127"/>
      <c r="O50" s="127"/>
      <c r="P50" s="127"/>
    </row>
    <row r="51" spans="2:16" ht="17.25" customHeight="1">
      <c r="B51" s="133" t="s">
        <v>257</v>
      </c>
      <c r="C51" s="134" t="s">
        <v>258</v>
      </c>
      <c r="D51" s="146">
        <f aca="true" t="shared" si="16" ref="D51:I52">D52</f>
        <v>0</v>
      </c>
      <c r="E51" s="146">
        <f t="shared" si="16"/>
        <v>0</v>
      </c>
      <c r="F51" s="146">
        <f t="shared" si="16"/>
        <v>0</v>
      </c>
      <c r="G51" s="146">
        <f t="shared" si="16"/>
        <v>0</v>
      </c>
      <c r="H51" s="146">
        <f t="shared" si="16"/>
        <v>0</v>
      </c>
      <c r="I51" s="147">
        <f t="shared" si="16"/>
        <v>0</v>
      </c>
      <c r="J51" s="148"/>
      <c r="K51" s="148"/>
      <c r="L51" s="148"/>
      <c r="M51" s="148"/>
      <c r="N51" s="148"/>
      <c r="O51" s="148"/>
      <c r="P51" s="148"/>
    </row>
    <row r="52" spans="2:16" ht="17.25" customHeight="1">
      <c r="B52" s="133" t="s">
        <v>259</v>
      </c>
      <c r="C52" s="134" t="s">
        <v>260</v>
      </c>
      <c r="D52" s="146">
        <f t="shared" si="16"/>
        <v>0</v>
      </c>
      <c r="E52" s="146">
        <f t="shared" si="16"/>
        <v>0</v>
      </c>
      <c r="F52" s="146">
        <f t="shared" si="16"/>
        <v>0</v>
      </c>
      <c r="G52" s="146">
        <f t="shared" si="16"/>
        <v>0</v>
      </c>
      <c r="H52" s="146">
        <f t="shared" si="16"/>
        <v>0</v>
      </c>
      <c r="I52" s="147">
        <f t="shared" si="16"/>
        <v>0</v>
      </c>
      <c r="J52" s="148"/>
      <c r="K52" s="148"/>
      <c r="L52" s="148"/>
      <c r="M52" s="148"/>
      <c r="N52" s="148"/>
      <c r="O52" s="148"/>
      <c r="P52" s="148"/>
    </row>
    <row r="53" spans="2:16" ht="17.25" customHeight="1">
      <c r="B53" s="141" t="s">
        <v>261</v>
      </c>
      <c r="C53" s="134" t="s">
        <v>262</v>
      </c>
      <c r="D53" s="123">
        <f>E53+F53+G53+H53+I53</f>
        <v>0</v>
      </c>
      <c r="E53" s="124"/>
      <c r="F53" s="130"/>
      <c r="G53" s="130"/>
      <c r="H53" s="130"/>
      <c r="I53" s="131"/>
      <c r="J53" s="127"/>
      <c r="K53" s="127"/>
      <c r="L53" s="127"/>
      <c r="M53" s="127"/>
      <c r="N53" s="127"/>
      <c r="O53" s="127"/>
      <c r="P53" s="127"/>
    </row>
    <row r="54" spans="2:16" ht="17.25" customHeight="1">
      <c r="B54" s="128" t="s">
        <v>177</v>
      </c>
      <c r="C54" s="129" t="s">
        <v>263</v>
      </c>
      <c r="D54" s="119">
        <f aca="true" t="shared" si="17" ref="D54:I54">ROUND(+D55,1)</f>
        <v>0</v>
      </c>
      <c r="E54" s="149">
        <f t="shared" si="17"/>
        <v>0</v>
      </c>
      <c r="F54" s="149">
        <f t="shared" si="17"/>
        <v>0</v>
      </c>
      <c r="G54" s="149">
        <f t="shared" si="17"/>
        <v>0</v>
      </c>
      <c r="H54" s="149">
        <f t="shared" si="17"/>
        <v>0</v>
      </c>
      <c r="I54" s="150">
        <f t="shared" si="17"/>
        <v>0</v>
      </c>
      <c r="J54" s="145"/>
      <c r="K54" s="145"/>
      <c r="L54" s="145"/>
      <c r="M54" s="145"/>
      <c r="N54" s="145"/>
      <c r="O54" s="145"/>
      <c r="P54" s="145"/>
    </row>
    <row r="55" spans="2:16" ht="17.25" customHeight="1">
      <c r="B55" s="128" t="s">
        <v>264</v>
      </c>
      <c r="C55" s="129" t="s">
        <v>265</v>
      </c>
      <c r="D55" s="119">
        <f aca="true" t="shared" si="18" ref="D55:I55">+D56</f>
        <v>0</v>
      </c>
      <c r="E55" s="119">
        <f t="shared" si="18"/>
        <v>0</v>
      </c>
      <c r="F55" s="119">
        <f t="shared" si="18"/>
        <v>0</v>
      </c>
      <c r="G55" s="119">
        <f t="shared" si="18"/>
        <v>0</v>
      </c>
      <c r="H55" s="119">
        <f t="shared" si="18"/>
        <v>0</v>
      </c>
      <c r="I55" s="120">
        <f t="shared" si="18"/>
        <v>0</v>
      </c>
      <c r="J55" s="145"/>
      <c r="K55" s="145"/>
      <c r="L55" s="145"/>
      <c r="M55" s="145"/>
      <c r="N55" s="145"/>
      <c r="O55" s="145"/>
      <c r="P55" s="145"/>
    </row>
    <row r="56" spans="2:16" ht="17.25" customHeight="1">
      <c r="B56" s="128" t="s">
        <v>266</v>
      </c>
      <c r="C56" s="129" t="s">
        <v>267</v>
      </c>
      <c r="D56" s="119">
        <f aca="true" t="shared" si="19" ref="D56:I56">+D57+D58+D59</f>
        <v>0</v>
      </c>
      <c r="E56" s="119">
        <f t="shared" si="19"/>
        <v>0</v>
      </c>
      <c r="F56" s="119">
        <f t="shared" si="19"/>
        <v>0</v>
      </c>
      <c r="G56" s="119">
        <f t="shared" si="19"/>
        <v>0</v>
      </c>
      <c r="H56" s="119">
        <f t="shared" si="19"/>
        <v>0</v>
      </c>
      <c r="I56" s="120">
        <f t="shared" si="19"/>
        <v>0</v>
      </c>
      <c r="J56" s="145"/>
      <c r="K56" s="145"/>
      <c r="L56" s="145"/>
      <c r="M56" s="145"/>
      <c r="N56" s="145"/>
      <c r="O56" s="145"/>
      <c r="P56" s="145"/>
    </row>
    <row r="57" spans="2:16" ht="17.25" customHeight="1">
      <c r="B57" s="151" t="s">
        <v>268</v>
      </c>
      <c r="C57" s="152" t="s">
        <v>269</v>
      </c>
      <c r="D57" s="123">
        <f>E57+F57+G57+H57+I57</f>
        <v>0</v>
      </c>
      <c r="E57" s="124"/>
      <c r="F57" s="124"/>
      <c r="G57" s="124"/>
      <c r="H57" s="124"/>
      <c r="I57" s="125"/>
      <c r="J57" s="127"/>
      <c r="K57" s="127"/>
      <c r="L57" s="127"/>
      <c r="M57" s="127"/>
      <c r="N57" s="127"/>
      <c r="O57" s="127"/>
      <c r="P57" s="127"/>
    </row>
    <row r="58" spans="2:16" ht="17.25" customHeight="1">
      <c r="B58" s="153" t="s">
        <v>270</v>
      </c>
      <c r="C58" s="152" t="s">
        <v>271</v>
      </c>
      <c r="D58" s="123">
        <f>E58+F58+G58+H58+I58</f>
        <v>0</v>
      </c>
      <c r="E58" s="124"/>
      <c r="F58" s="124"/>
      <c r="G58" s="124"/>
      <c r="H58" s="124"/>
      <c r="I58" s="125"/>
      <c r="J58" s="127"/>
      <c r="K58" s="127"/>
      <c r="L58" s="127"/>
      <c r="M58" s="127"/>
      <c r="N58" s="127"/>
      <c r="O58" s="127"/>
      <c r="P58" s="127"/>
    </row>
    <row r="59" spans="2:16" ht="17.25" customHeight="1">
      <c r="B59" s="121" t="s">
        <v>272</v>
      </c>
      <c r="C59" s="122" t="s">
        <v>273</v>
      </c>
      <c r="D59" s="123">
        <f>E59+F59+G59+H59+I59</f>
        <v>0</v>
      </c>
      <c r="E59" s="124"/>
      <c r="F59" s="124"/>
      <c r="G59" s="124"/>
      <c r="H59" s="124"/>
      <c r="I59" s="125"/>
      <c r="J59" s="127"/>
      <c r="K59" s="127"/>
      <c r="L59" s="127"/>
      <c r="M59" s="127"/>
      <c r="N59" s="127"/>
      <c r="O59" s="127"/>
      <c r="P59" s="127"/>
    </row>
    <row r="60" spans="2:16" ht="27" customHeight="1">
      <c r="B60" s="128" t="s">
        <v>274</v>
      </c>
      <c r="C60" s="129" t="s">
        <v>275</v>
      </c>
      <c r="D60" s="119">
        <f aca="true" t="shared" si="20" ref="D60:I60">ROUND(+D61+D65+D77+D88+D89,1)</f>
        <v>0</v>
      </c>
      <c r="E60" s="119">
        <f t="shared" si="20"/>
        <v>0</v>
      </c>
      <c r="F60" s="119">
        <f t="shared" si="20"/>
        <v>0</v>
      </c>
      <c r="G60" s="119">
        <f t="shared" si="20"/>
        <v>0</v>
      </c>
      <c r="H60" s="119">
        <f t="shared" si="20"/>
        <v>0</v>
      </c>
      <c r="I60" s="120">
        <f t="shared" si="20"/>
        <v>0</v>
      </c>
      <c r="J60" s="116"/>
      <c r="K60" s="116"/>
      <c r="L60" s="116"/>
      <c r="M60" s="116"/>
      <c r="N60" s="116"/>
      <c r="O60" s="116"/>
      <c r="P60" s="116"/>
    </row>
    <row r="61" spans="2:16" ht="17.25" customHeight="1">
      <c r="B61" s="128" t="s">
        <v>276</v>
      </c>
      <c r="C61" s="122" t="s">
        <v>277</v>
      </c>
      <c r="D61" s="119">
        <f aca="true" t="shared" si="21" ref="D61:I61">ROUND(D62+D63+D64,1)</f>
        <v>0</v>
      </c>
      <c r="E61" s="119">
        <f t="shared" si="21"/>
        <v>0</v>
      </c>
      <c r="F61" s="119">
        <f t="shared" si="21"/>
        <v>0</v>
      </c>
      <c r="G61" s="119">
        <f t="shared" si="21"/>
        <v>0</v>
      </c>
      <c r="H61" s="119">
        <f t="shared" si="21"/>
        <v>0</v>
      </c>
      <c r="I61" s="120">
        <f t="shared" si="21"/>
        <v>0</v>
      </c>
      <c r="J61" s="116"/>
      <c r="K61" s="116"/>
      <c r="L61" s="116"/>
      <c r="M61" s="116"/>
      <c r="N61" s="116"/>
      <c r="O61" s="116"/>
      <c r="P61" s="116"/>
    </row>
    <row r="62" spans="2:16" ht="17.25" customHeight="1">
      <c r="B62" s="154" t="s">
        <v>278</v>
      </c>
      <c r="C62" s="122"/>
      <c r="D62" s="123">
        <f>E62+F62+G62+H62+I62</f>
        <v>0</v>
      </c>
      <c r="E62" s="124"/>
      <c r="F62" s="124"/>
      <c r="G62" s="124"/>
      <c r="H62" s="124"/>
      <c r="I62" s="125"/>
      <c r="J62" s="127"/>
      <c r="K62" s="127"/>
      <c r="L62" s="127"/>
      <c r="M62" s="127"/>
      <c r="N62" s="127"/>
      <c r="O62" s="127"/>
      <c r="P62" s="127"/>
    </row>
    <row r="63" spans="2:16" ht="17.25" customHeight="1">
      <c r="B63" s="154" t="s">
        <v>279</v>
      </c>
      <c r="C63" s="122"/>
      <c r="D63" s="123">
        <f>E63+F63+G63+H63+I63</f>
        <v>0</v>
      </c>
      <c r="E63" s="124"/>
      <c r="F63" s="124"/>
      <c r="G63" s="124"/>
      <c r="H63" s="124"/>
      <c r="I63" s="125"/>
      <c r="J63" s="127"/>
      <c r="K63" s="127"/>
      <c r="L63" s="127"/>
      <c r="M63" s="127"/>
      <c r="N63" s="127"/>
      <c r="O63" s="127"/>
      <c r="P63" s="127"/>
    </row>
    <row r="64" spans="2:16" ht="54.75" customHeight="1">
      <c r="B64" s="154" t="s">
        <v>280</v>
      </c>
      <c r="C64" s="122"/>
      <c r="D64" s="123">
        <f>E64+F64+G64+H64+I64</f>
        <v>0</v>
      </c>
      <c r="E64" s="124"/>
      <c r="F64" s="124"/>
      <c r="G64" s="124"/>
      <c r="H64" s="124"/>
      <c r="I64" s="125"/>
      <c r="J64" s="127"/>
      <c r="K64" s="127"/>
      <c r="L64" s="127"/>
      <c r="M64" s="127"/>
      <c r="N64" s="127"/>
      <c r="O64" s="127"/>
      <c r="P64" s="127"/>
    </row>
    <row r="65" spans="2:16" s="135" customFormat="1" ht="41.25" customHeight="1">
      <c r="B65" s="155" t="s">
        <v>281</v>
      </c>
      <c r="C65" s="156" t="s">
        <v>282</v>
      </c>
      <c r="D65" s="157">
        <f aca="true" t="shared" si="22" ref="D65:I65">+D66+D67+D68+D69+D70+D71+D72+D73+D74+D75+D76</f>
        <v>0</v>
      </c>
      <c r="E65" s="157">
        <f t="shared" si="22"/>
        <v>0</v>
      </c>
      <c r="F65" s="157">
        <f t="shared" si="22"/>
        <v>0</v>
      </c>
      <c r="G65" s="157">
        <f t="shared" si="22"/>
        <v>0</v>
      </c>
      <c r="H65" s="157">
        <f t="shared" si="22"/>
        <v>0</v>
      </c>
      <c r="I65" s="158">
        <f t="shared" si="22"/>
        <v>0</v>
      </c>
      <c r="J65" s="159"/>
      <c r="K65" s="159"/>
      <c r="L65" s="159"/>
      <c r="M65" s="159"/>
      <c r="N65" s="159"/>
      <c r="O65" s="159"/>
      <c r="P65" s="159"/>
    </row>
    <row r="66" spans="2:16" ht="17.25" customHeight="1">
      <c r="B66" s="121" t="s">
        <v>283</v>
      </c>
      <c r="C66" s="160"/>
      <c r="D66" s="123">
        <f>+E66+F66+G66+H66+I66</f>
        <v>0</v>
      </c>
      <c r="E66" s="124"/>
      <c r="F66" s="124"/>
      <c r="G66" s="124"/>
      <c r="H66" s="124"/>
      <c r="I66" s="125"/>
      <c r="J66" s="127"/>
      <c r="K66" s="127"/>
      <c r="L66" s="127"/>
      <c r="M66" s="127"/>
      <c r="N66" s="127"/>
      <c r="O66" s="127"/>
      <c r="P66" s="127"/>
    </row>
    <row r="67" spans="2:16" ht="17.25" customHeight="1">
      <c r="B67" s="121" t="s">
        <v>284</v>
      </c>
      <c r="C67" s="160"/>
      <c r="D67" s="123">
        <f aca="true" t="shared" si="23" ref="D67:D76">+E67+F67+G67+H67+I67</f>
        <v>0</v>
      </c>
      <c r="E67" s="124"/>
      <c r="F67" s="124"/>
      <c r="G67" s="124"/>
      <c r="H67" s="124"/>
      <c r="I67" s="125"/>
      <c r="J67" s="127"/>
      <c r="K67" s="127"/>
      <c r="L67" s="127"/>
      <c r="M67" s="127"/>
      <c r="N67" s="127"/>
      <c r="O67" s="127"/>
      <c r="P67" s="127"/>
    </row>
    <row r="68" spans="2:16" ht="19.5" customHeight="1">
      <c r="B68" s="121" t="s">
        <v>285</v>
      </c>
      <c r="C68" s="160"/>
      <c r="D68" s="123">
        <f t="shared" si="23"/>
        <v>0</v>
      </c>
      <c r="E68" s="124"/>
      <c r="F68" s="124"/>
      <c r="G68" s="124"/>
      <c r="H68" s="124"/>
      <c r="I68" s="125"/>
      <c r="J68" s="127"/>
      <c r="K68" s="127"/>
      <c r="L68" s="127"/>
      <c r="M68" s="127"/>
      <c r="N68" s="127"/>
      <c r="O68" s="127"/>
      <c r="P68" s="127"/>
    </row>
    <row r="69" spans="2:16" ht="24" customHeight="1">
      <c r="B69" s="161" t="s">
        <v>286</v>
      </c>
      <c r="C69" s="160"/>
      <c r="D69" s="123">
        <f t="shared" si="23"/>
        <v>0</v>
      </c>
      <c r="E69" s="124"/>
      <c r="F69" s="124"/>
      <c r="G69" s="124"/>
      <c r="H69" s="124"/>
      <c r="I69" s="125"/>
      <c r="J69" s="127"/>
      <c r="K69" s="127"/>
      <c r="L69" s="127"/>
      <c r="M69" s="127"/>
      <c r="N69" s="127"/>
      <c r="O69" s="127"/>
      <c r="P69" s="127"/>
    </row>
    <row r="70" spans="2:16" ht="22.5" customHeight="1">
      <c r="B70" s="161" t="s">
        <v>287</v>
      </c>
      <c r="C70" s="160"/>
      <c r="D70" s="123">
        <f t="shared" si="23"/>
        <v>0</v>
      </c>
      <c r="E70" s="124"/>
      <c r="F70" s="124"/>
      <c r="G70" s="124"/>
      <c r="H70" s="124"/>
      <c r="I70" s="125"/>
      <c r="J70" s="127"/>
      <c r="K70" s="127"/>
      <c r="L70" s="127"/>
      <c r="M70" s="127"/>
      <c r="N70" s="127"/>
      <c r="O70" s="127"/>
      <c r="P70" s="127"/>
    </row>
    <row r="71" spans="2:16" ht="17.25" customHeight="1">
      <c r="B71" s="121" t="s">
        <v>288</v>
      </c>
      <c r="C71" s="160"/>
      <c r="D71" s="123">
        <f t="shared" si="23"/>
        <v>0</v>
      </c>
      <c r="E71" s="124"/>
      <c r="F71" s="124"/>
      <c r="G71" s="124"/>
      <c r="H71" s="124"/>
      <c r="I71" s="125"/>
      <c r="J71" s="127"/>
      <c r="K71" s="127"/>
      <c r="L71" s="127"/>
      <c r="M71" s="127"/>
      <c r="N71" s="127"/>
      <c r="O71" s="127"/>
      <c r="P71" s="127"/>
    </row>
    <row r="72" spans="2:16" ht="17.25" customHeight="1">
      <c r="B72" s="121" t="s">
        <v>289</v>
      </c>
      <c r="C72" s="160"/>
      <c r="D72" s="123">
        <f t="shared" si="23"/>
        <v>0</v>
      </c>
      <c r="E72" s="124"/>
      <c r="F72" s="124"/>
      <c r="G72" s="124"/>
      <c r="H72" s="124"/>
      <c r="I72" s="125"/>
      <c r="J72" s="127"/>
      <c r="K72" s="127"/>
      <c r="L72" s="127"/>
      <c r="M72" s="127"/>
      <c r="N72" s="127"/>
      <c r="O72" s="127"/>
      <c r="P72" s="127"/>
    </row>
    <row r="73" spans="2:16" ht="33.75" customHeight="1">
      <c r="B73" s="121" t="s">
        <v>290</v>
      </c>
      <c r="C73" s="160"/>
      <c r="D73" s="123">
        <f t="shared" si="23"/>
        <v>0</v>
      </c>
      <c r="E73" s="124"/>
      <c r="F73" s="124"/>
      <c r="G73" s="124"/>
      <c r="H73" s="124"/>
      <c r="I73" s="125"/>
      <c r="J73" s="127"/>
      <c r="K73" s="127"/>
      <c r="L73" s="127"/>
      <c r="M73" s="127"/>
      <c r="N73" s="127"/>
      <c r="O73" s="127"/>
      <c r="P73" s="127"/>
    </row>
    <row r="74" spans="2:16" ht="17.25" customHeight="1">
      <c r="B74" s="121" t="s">
        <v>291</v>
      </c>
      <c r="C74" s="160"/>
      <c r="D74" s="123">
        <f t="shared" si="23"/>
        <v>0</v>
      </c>
      <c r="E74" s="124"/>
      <c r="F74" s="124"/>
      <c r="G74" s="124"/>
      <c r="H74" s="124"/>
      <c r="I74" s="125"/>
      <c r="J74" s="127"/>
      <c r="K74" s="127"/>
      <c r="L74" s="127"/>
      <c r="M74" s="127"/>
      <c r="N74" s="127"/>
      <c r="O74" s="127"/>
      <c r="P74" s="127"/>
    </row>
    <row r="75" spans="2:16" ht="17.25" customHeight="1">
      <c r="B75" s="121" t="s">
        <v>292</v>
      </c>
      <c r="C75" s="160"/>
      <c r="D75" s="123">
        <f t="shared" si="23"/>
        <v>0</v>
      </c>
      <c r="E75" s="124"/>
      <c r="F75" s="124"/>
      <c r="G75" s="124"/>
      <c r="H75" s="124"/>
      <c r="I75" s="125"/>
      <c r="J75" s="127"/>
      <c r="K75" s="127"/>
      <c r="L75" s="127"/>
      <c r="M75" s="127"/>
      <c r="N75" s="127"/>
      <c r="O75" s="127"/>
      <c r="P75" s="127"/>
    </row>
    <row r="76" spans="2:16" ht="17.25" customHeight="1">
      <c r="B76" s="161" t="s">
        <v>293</v>
      </c>
      <c r="C76" s="160"/>
      <c r="D76" s="123">
        <f t="shared" si="23"/>
        <v>0</v>
      </c>
      <c r="E76" s="124"/>
      <c r="F76" s="124"/>
      <c r="G76" s="124"/>
      <c r="H76" s="124"/>
      <c r="I76" s="125"/>
      <c r="J76" s="127"/>
      <c r="K76" s="127"/>
      <c r="L76" s="127"/>
      <c r="M76" s="127"/>
      <c r="N76" s="127"/>
      <c r="O76" s="127"/>
      <c r="P76" s="127"/>
    </row>
    <row r="77" spans="2:16" s="135" customFormat="1" ht="41.25" customHeight="1">
      <c r="B77" s="155" t="s">
        <v>294</v>
      </c>
      <c r="C77" s="156" t="s">
        <v>295</v>
      </c>
      <c r="D77" s="157">
        <f aca="true" t="shared" si="24" ref="D77:I77">+D78+D79+D82+D83+D84+D85+D86+D87</f>
        <v>0</v>
      </c>
      <c r="E77" s="157">
        <f t="shared" si="24"/>
        <v>0</v>
      </c>
      <c r="F77" s="157">
        <f t="shared" si="24"/>
        <v>0</v>
      </c>
      <c r="G77" s="157">
        <f t="shared" si="24"/>
        <v>0</v>
      </c>
      <c r="H77" s="157">
        <f t="shared" si="24"/>
        <v>0</v>
      </c>
      <c r="I77" s="157">
        <f t="shared" si="24"/>
        <v>0</v>
      </c>
      <c r="J77" s="159"/>
      <c r="K77" s="159"/>
      <c r="L77" s="159"/>
      <c r="M77" s="159"/>
      <c r="N77" s="159"/>
      <c r="O77" s="159"/>
      <c r="P77" s="159"/>
    </row>
    <row r="78" spans="2:16" ht="17.25" customHeight="1">
      <c r="B78" s="162" t="s">
        <v>283</v>
      </c>
      <c r="C78" s="122"/>
      <c r="D78" s="123">
        <f aca="true" t="shared" si="25" ref="D78:D87">+E78+F78+G78+H78+I78</f>
        <v>0</v>
      </c>
      <c r="E78" s="124"/>
      <c r="F78" s="124"/>
      <c r="G78" s="124"/>
      <c r="H78" s="124"/>
      <c r="I78" s="125"/>
      <c r="J78" s="127"/>
      <c r="K78" s="127"/>
      <c r="L78" s="127"/>
      <c r="M78" s="127"/>
      <c r="N78" s="127"/>
      <c r="O78" s="127"/>
      <c r="P78" s="127"/>
    </row>
    <row r="79" spans="2:16" ht="17.25" customHeight="1">
      <c r="B79" s="162" t="s">
        <v>296</v>
      </c>
      <c r="C79" s="122"/>
      <c r="D79" s="157">
        <f aca="true" t="shared" si="26" ref="D79:I79">+D80+D81</f>
        <v>0</v>
      </c>
      <c r="E79" s="157">
        <f t="shared" si="26"/>
        <v>0</v>
      </c>
      <c r="F79" s="157">
        <f t="shared" si="26"/>
        <v>0</v>
      </c>
      <c r="G79" s="157">
        <f t="shared" si="26"/>
        <v>0</v>
      </c>
      <c r="H79" s="157">
        <f t="shared" si="26"/>
        <v>0</v>
      </c>
      <c r="I79" s="158">
        <f t="shared" si="26"/>
        <v>0</v>
      </c>
      <c r="J79" s="127"/>
      <c r="K79" s="127"/>
      <c r="L79" s="127"/>
      <c r="M79" s="127"/>
      <c r="N79" s="127"/>
      <c r="O79" s="127"/>
      <c r="P79" s="127"/>
    </row>
    <row r="80" spans="2:16" ht="17.25" customHeight="1">
      <c r="B80" s="163" t="s">
        <v>297</v>
      </c>
      <c r="C80" s="122"/>
      <c r="D80" s="123">
        <f t="shared" si="25"/>
        <v>0</v>
      </c>
      <c r="E80" s="124"/>
      <c r="F80" s="124"/>
      <c r="G80" s="124"/>
      <c r="H80" s="124"/>
      <c r="I80" s="125"/>
      <c r="J80" s="127"/>
      <c r="K80" s="127"/>
      <c r="L80" s="127"/>
      <c r="M80" s="127"/>
      <c r="N80" s="127"/>
      <c r="O80" s="127"/>
      <c r="P80" s="127"/>
    </row>
    <row r="81" spans="2:16" ht="17.25" customHeight="1">
      <c r="B81" s="163" t="s">
        <v>298</v>
      </c>
      <c r="C81" s="122"/>
      <c r="D81" s="123">
        <f t="shared" si="25"/>
        <v>0</v>
      </c>
      <c r="E81" s="124"/>
      <c r="F81" s="124"/>
      <c r="G81" s="124"/>
      <c r="H81" s="124"/>
      <c r="I81" s="125"/>
      <c r="J81" s="127"/>
      <c r="K81" s="127"/>
      <c r="L81" s="127"/>
      <c r="M81" s="127"/>
      <c r="N81" s="127"/>
      <c r="O81" s="127"/>
      <c r="P81" s="127"/>
    </row>
    <row r="82" spans="2:16" ht="17.25" customHeight="1">
      <c r="B82" s="164" t="s">
        <v>299</v>
      </c>
      <c r="C82" s="122"/>
      <c r="D82" s="123">
        <f t="shared" si="25"/>
        <v>0</v>
      </c>
      <c r="E82" s="124"/>
      <c r="F82" s="124"/>
      <c r="G82" s="124"/>
      <c r="H82" s="124"/>
      <c r="I82" s="125"/>
      <c r="J82" s="127"/>
      <c r="K82" s="127"/>
      <c r="L82" s="127"/>
      <c r="M82" s="127"/>
      <c r="N82" s="127"/>
      <c r="O82" s="127"/>
      <c r="P82" s="127"/>
    </row>
    <row r="83" spans="2:16" ht="17.25" customHeight="1">
      <c r="B83" s="165" t="s">
        <v>300</v>
      </c>
      <c r="C83" s="122"/>
      <c r="D83" s="123">
        <f t="shared" si="25"/>
        <v>0</v>
      </c>
      <c r="E83" s="124"/>
      <c r="F83" s="124"/>
      <c r="G83" s="124"/>
      <c r="H83" s="124"/>
      <c r="I83" s="125"/>
      <c r="J83" s="127"/>
      <c r="K83" s="127"/>
      <c r="L83" s="127"/>
      <c r="M83" s="127"/>
      <c r="N83" s="127"/>
      <c r="O83" s="127"/>
      <c r="P83" s="127"/>
    </row>
    <row r="84" spans="2:16" ht="17.25" customHeight="1">
      <c r="B84" s="165" t="s">
        <v>301</v>
      </c>
      <c r="C84" s="122"/>
      <c r="D84" s="123">
        <f t="shared" si="25"/>
        <v>0</v>
      </c>
      <c r="E84" s="124"/>
      <c r="F84" s="124"/>
      <c r="G84" s="124"/>
      <c r="H84" s="124"/>
      <c r="I84" s="125"/>
      <c r="J84" s="127"/>
      <c r="K84" s="127"/>
      <c r="L84" s="127"/>
      <c r="M84" s="127"/>
      <c r="N84" s="127"/>
      <c r="O84" s="127"/>
      <c r="P84" s="127"/>
    </row>
    <row r="85" spans="2:16" ht="33.75" customHeight="1">
      <c r="B85" s="164" t="s">
        <v>302</v>
      </c>
      <c r="C85" s="122"/>
      <c r="D85" s="123">
        <f t="shared" si="25"/>
        <v>0</v>
      </c>
      <c r="E85" s="124"/>
      <c r="F85" s="124"/>
      <c r="G85" s="124"/>
      <c r="H85" s="124"/>
      <c r="I85" s="125"/>
      <c r="J85" s="127"/>
      <c r="K85" s="127"/>
      <c r="L85" s="127"/>
      <c r="M85" s="127"/>
      <c r="N85" s="127"/>
      <c r="O85" s="127"/>
      <c r="P85" s="127"/>
    </row>
    <row r="86" spans="2:16" ht="21" customHeight="1">
      <c r="B86" s="166" t="s">
        <v>293</v>
      </c>
      <c r="C86" s="122"/>
      <c r="D86" s="123">
        <f t="shared" si="25"/>
        <v>0</v>
      </c>
      <c r="E86" s="124"/>
      <c r="F86" s="124"/>
      <c r="G86" s="124"/>
      <c r="H86" s="124"/>
      <c r="I86" s="125"/>
      <c r="J86" s="127"/>
      <c r="K86" s="127"/>
      <c r="L86" s="127"/>
      <c r="M86" s="127"/>
      <c r="N86" s="127"/>
      <c r="O86" s="127"/>
      <c r="P86" s="127"/>
    </row>
    <row r="87" spans="2:16" ht="20.25" customHeight="1">
      <c r="B87" s="164" t="s">
        <v>303</v>
      </c>
      <c r="C87" s="122"/>
      <c r="D87" s="123">
        <f t="shared" si="25"/>
        <v>0</v>
      </c>
      <c r="E87" s="124"/>
      <c r="F87" s="124"/>
      <c r="G87" s="124"/>
      <c r="H87" s="124"/>
      <c r="I87" s="125"/>
      <c r="J87" s="127"/>
      <c r="K87" s="127"/>
      <c r="L87" s="127"/>
      <c r="M87" s="127"/>
      <c r="N87" s="127"/>
      <c r="O87" s="127"/>
      <c r="P87" s="127"/>
    </row>
    <row r="88" spans="2:16" ht="17.25" customHeight="1">
      <c r="B88" s="121" t="s">
        <v>304</v>
      </c>
      <c r="C88" s="122" t="s">
        <v>305</v>
      </c>
      <c r="D88" s="123">
        <f>E88+F88+G88+H88+I88</f>
        <v>0</v>
      </c>
      <c r="E88" s="124"/>
      <c r="F88" s="124"/>
      <c r="G88" s="124"/>
      <c r="H88" s="124"/>
      <c r="I88" s="125"/>
      <c r="J88" s="127"/>
      <c r="K88" s="127"/>
      <c r="L88" s="127"/>
      <c r="M88" s="127"/>
      <c r="N88" s="127"/>
      <c r="O88" s="127"/>
      <c r="P88" s="127"/>
    </row>
    <row r="89" spans="2:16" ht="17.25" customHeight="1">
      <c r="B89" s="121" t="s">
        <v>306</v>
      </c>
      <c r="C89" s="122" t="s">
        <v>307</v>
      </c>
      <c r="D89" s="123">
        <f>E89+F89+G89+H89+I89</f>
        <v>0</v>
      </c>
      <c r="E89" s="124"/>
      <c r="F89" s="124"/>
      <c r="G89" s="124"/>
      <c r="H89" s="124"/>
      <c r="I89" s="125"/>
      <c r="J89" s="127"/>
      <c r="K89" s="127"/>
      <c r="L89" s="127"/>
      <c r="M89" s="127"/>
      <c r="N89" s="127"/>
      <c r="O89" s="127"/>
      <c r="P89" s="127"/>
    </row>
    <row r="90" spans="2:16" ht="17.25" customHeight="1">
      <c r="B90" s="128" t="s">
        <v>308</v>
      </c>
      <c r="C90" s="129" t="s">
        <v>309</v>
      </c>
      <c r="D90" s="119">
        <f aca="true" t="shared" si="27" ref="D90:I90">ROUND(+D91+D94+D95+D98+D102,1)</f>
        <v>51652</v>
      </c>
      <c r="E90" s="119">
        <f t="shared" si="27"/>
        <v>51652</v>
      </c>
      <c r="F90" s="119">
        <f t="shared" si="27"/>
        <v>0</v>
      </c>
      <c r="G90" s="119">
        <f t="shared" si="27"/>
        <v>0</v>
      </c>
      <c r="H90" s="119">
        <f t="shared" si="27"/>
        <v>0</v>
      </c>
      <c r="I90" s="120">
        <f t="shared" si="27"/>
        <v>0</v>
      </c>
      <c r="J90" s="145"/>
      <c r="K90" s="145"/>
      <c r="L90" s="145"/>
      <c r="M90" s="145"/>
      <c r="N90" s="145"/>
      <c r="O90" s="145"/>
      <c r="P90" s="145"/>
    </row>
    <row r="91" spans="2:16" s="135" customFormat="1" ht="17.25" customHeight="1">
      <c r="B91" s="155" t="s">
        <v>310</v>
      </c>
      <c r="C91" s="156" t="s">
        <v>311</v>
      </c>
      <c r="D91" s="157">
        <f aca="true" t="shared" si="28" ref="D91:I91">D92+D93</f>
        <v>0</v>
      </c>
      <c r="E91" s="157">
        <f t="shared" si="28"/>
        <v>0</v>
      </c>
      <c r="F91" s="157">
        <f t="shared" si="28"/>
        <v>0</v>
      </c>
      <c r="G91" s="157">
        <f t="shared" si="28"/>
        <v>0</v>
      </c>
      <c r="H91" s="157">
        <f t="shared" si="28"/>
        <v>0</v>
      </c>
      <c r="I91" s="158">
        <f t="shared" si="28"/>
        <v>0</v>
      </c>
      <c r="J91" s="159"/>
      <c r="K91" s="159"/>
      <c r="L91" s="159"/>
      <c r="M91" s="159"/>
      <c r="N91" s="159"/>
      <c r="O91" s="159"/>
      <c r="P91" s="159"/>
    </row>
    <row r="92" spans="2:16" ht="17.25" customHeight="1">
      <c r="B92" s="167" t="s">
        <v>278</v>
      </c>
      <c r="C92" s="122"/>
      <c r="D92" s="123">
        <f>E92+F92+G92+H92+I92</f>
        <v>0</v>
      </c>
      <c r="E92" s="124"/>
      <c r="F92" s="124"/>
      <c r="G92" s="124"/>
      <c r="H92" s="124"/>
      <c r="I92" s="125"/>
      <c r="J92" s="127"/>
      <c r="K92" s="127"/>
      <c r="L92" s="127"/>
      <c r="M92" s="127"/>
      <c r="N92" s="127"/>
      <c r="O92" s="127"/>
      <c r="P92" s="127"/>
    </row>
    <row r="93" spans="2:16" ht="17.25" customHeight="1">
      <c r="B93" s="167" t="s">
        <v>312</v>
      </c>
      <c r="C93" s="122"/>
      <c r="D93" s="123">
        <f>E93+F93+G93+H93+I93</f>
        <v>0</v>
      </c>
      <c r="E93" s="124"/>
      <c r="F93" s="124"/>
      <c r="G93" s="124"/>
      <c r="H93" s="124"/>
      <c r="I93" s="125"/>
      <c r="J93" s="127"/>
      <c r="K93" s="127"/>
      <c r="L93" s="127"/>
      <c r="M93" s="127"/>
      <c r="N93" s="127"/>
      <c r="O93" s="127"/>
      <c r="P93" s="127"/>
    </row>
    <row r="94" spans="2:16" ht="17.25" customHeight="1">
      <c r="B94" s="121" t="s">
        <v>313</v>
      </c>
      <c r="C94" s="122" t="s">
        <v>314</v>
      </c>
      <c r="D94" s="123">
        <f>E94+F94+G94+H94+I94</f>
        <v>51652</v>
      </c>
      <c r="E94" s="124">
        <v>51652</v>
      </c>
      <c r="F94" s="124"/>
      <c r="G94" s="124"/>
      <c r="H94" s="124"/>
      <c r="I94" s="125"/>
      <c r="J94" s="127"/>
      <c r="K94" s="127"/>
      <c r="L94" s="127"/>
      <c r="M94" s="127"/>
      <c r="N94" s="127"/>
      <c r="O94" s="127"/>
      <c r="P94" s="127"/>
    </row>
    <row r="95" spans="2:16" s="168" customFormat="1" ht="17.25" customHeight="1">
      <c r="B95" s="128" t="s">
        <v>315</v>
      </c>
      <c r="C95" s="129" t="s">
        <v>316</v>
      </c>
      <c r="D95" s="169">
        <f aca="true" t="shared" si="29" ref="D95:I95">D96+D97</f>
        <v>0</v>
      </c>
      <c r="E95" s="169">
        <f t="shared" si="29"/>
        <v>0</v>
      </c>
      <c r="F95" s="169">
        <f t="shared" si="29"/>
        <v>0</v>
      </c>
      <c r="G95" s="169">
        <f t="shared" si="29"/>
        <v>0</v>
      </c>
      <c r="H95" s="169">
        <f t="shared" si="29"/>
        <v>0</v>
      </c>
      <c r="I95" s="170">
        <f t="shared" si="29"/>
        <v>0</v>
      </c>
      <c r="J95" s="171"/>
      <c r="K95" s="171"/>
      <c r="L95" s="171"/>
      <c r="M95" s="171"/>
      <c r="N95" s="171"/>
      <c r="O95" s="171"/>
      <c r="P95" s="171"/>
    </row>
    <row r="96" spans="2:16" ht="17.25" customHeight="1">
      <c r="B96" s="121" t="s">
        <v>278</v>
      </c>
      <c r="C96" s="122"/>
      <c r="D96" s="123">
        <f>E96+F96+G96+H96+I96</f>
        <v>0</v>
      </c>
      <c r="E96" s="124"/>
      <c r="F96" s="124"/>
      <c r="G96" s="124"/>
      <c r="H96" s="124"/>
      <c r="I96" s="125"/>
      <c r="J96" s="127"/>
      <c r="K96" s="127"/>
      <c r="L96" s="127"/>
      <c r="M96" s="127"/>
      <c r="N96" s="127"/>
      <c r="O96" s="127"/>
      <c r="P96" s="127"/>
    </row>
    <row r="97" spans="2:16" ht="17.25" customHeight="1">
      <c r="B97" s="121" t="s">
        <v>279</v>
      </c>
      <c r="C97" s="122"/>
      <c r="D97" s="123">
        <f>E97+F97+G97+H97+I97</f>
        <v>0</v>
      </c>
      <c r="E97" s="124"/>
      <c r="F97" s="124"/>
      <c r="G97" s="124"/>
      <c r="H97" s="124"/>
      <c r="I97" s="125"/>
      <c r="J97" s="127"/>
      <c r="K97" s="127"/>
      <c r="L97" s="127"/>
      <c r="M97" s="127"/>
      <c r="N97" s="127"/>
      <c r="O97" s="127"/>
      <c r="P97" s="127"/>
    </row>
    <row r="98" spans="2:16" s="168" customFormat="1" ht="17.25" customHeight="1">
      <c r="B98" s="128" t="s">
        <v>317</v>
      </c>
      <c r="C98" s="129" t="s">
        <v>318</v>
      </c>
      <c r="D98" s="169">
        <f aca="true" t="shared" si="30" ref="D98:I98">D99+D100+D101</f>
        <v>0</v>
      </c>
      <c r="E98" s="169">
        <f t="shared" si="30"/>
        <v>0</v>
      </c>
      <c r="F98" s="169">
        <f t="shared" si="30"/>
        <v>0</v>
      </c>
      <c r="G98" s="169">
        <f t="shared" si="30"/>
        <v>0</v>
      </c>
      <c r="H98" s="169">
        <f t="shared" si="30"/>
        <v>0</v>
      </c>
      <c r="I98" s="170">
        <f t="shared" si="30"/>
        <v>0</v>
      </c>
      <c r="J98" s="171"/>
      <c r="K98" s="171"/>
      <c r="L98" s="171"/>
      <c r="M98" s="171"/>
      <c r="N98" s="171"/>
      <c r="O98" s="171"/>
      <c r="P98" s="171"/>
    </row>
    <row r="99" spans="2:16" ht="17.25" customHeight="1">
      <c r="B99" s="121" t="s">
        <v>319</v>
      </c>
      <c r="C99" s="122"/>
      <c r="D99" s="123">
        <f>E99+F99+G99+H99+I99</f>
        <v>0</v>
      </c>
      <c r="E99" s="124"/>
      <c r="F99" s="124"/>
      <c r="G99" s="124"/>
      <c r="H99" s="124"/>
      <c r="I99" s="125"/>
      <c r="J99" s="127"/>
      <c r="K99" s="127"/>
      <c r="L99" s="127"/>
      <c r="M99" s="127"/>
      <c r="N99" s="127"/>
      <c r="O99" s="127"/>
      <c r="P99" s="127"/>
    </row>
    <row r="100" spans="2:16" ht="33.75" customHeight="1">
      <c r="B100" s="121" t="s">
        <v>320</v>
      </c>
      <c r="C100" s="122"/>
      <c r="D100" s="123">
        <f>E100+F100+G100+H100+I100</f>
        <v>0</v>
      </c>
      <c r="E100" s="124"/>
      <c r="F100" s="124"/>
      <c r="G100" s="124"/>
      <c r="H100" s="124"/>
      <c r="I100" s="125"/>
      <c r="J100" s="127"/>
      <c r="K100" s="127"/>
      <c r="L100" s="127"/>
      <c r="M100" s="127"/>
      <c r="N100" s="127"/>
      <c r="O100" s="127"/>
      <c r="P100" s="127"/>
    </row>
    <row r="101" spans="2:16" ht="29.25" customHeight="1">
      <c r="B101" s="121" t="s">
        <v>321</v>
      </c>
      <c r="C101" s="122"/>
      <c r="D101" s="123">
        <f>E101+F101+G101+H101+I101</f>
        <v>0</v>
      </c>
      <c r="E101" s="124"/>
      <c r="F101" s="124"/>
      <c r="G101" s="124"/>
      <c r="H101" s="124"/>
      <c r="I101" s="125"/>
      <c r="J101" s="127"/>
      <c r="K101" s="127"/>
      <c r="L101" s="127"/>
      <c r="M101" s="127"/>
      <c r="N101" s="127"/>
      <c r="O101" s="127"/>
      <c r="P101" s="127"/>
    </row>
    <row r="102" spans="2:16" s="168" customFormat="1" ht="33" customHeight="1">
      <c r="B102" s="128" t="s">
        <v>322</v>
      </c>
      <c r="C102" s="129" t="s">
        <v>323</v>
      </c>
      <c r="D102" s="169">
        <f aca="true" t="shared" si="31" ref="D102:I102">D103+D104</f>
        <v>0</v>
      </c>
      <c r="E102" s="169">
        <f t="shared" si="31"/>
        <v>0</v>
      </c>
      <c r="F102" s="169">
        <f t="shared" si="31"/>
        <v>0</v>
      </c>
      <c r="G102" s="169">
        <f t="shared" si="31"/>
        <v>0</v>
      </c>
      <c r="H102" s="169">
        <f t="shared" si="31"/>
        <v>0</v>
      </c>
      <c r="I102" s="170">
        <f t="shared" si="31"/>
        <v>0</v>
      </c>
      <c r="J102" s="171"/>
      <c r="K102" s="171"/>
      <c r="L102" s="171"/>
      <c r="M102" s="171"/>
      <c r="N102" s="171"/>
      <c r="O102" s="171"/>
      <c r="P102" s="171"/>
    </row>
    <row r="103" spans="2:16" ht="17.25" customHeight="1">
      <c r="B103" s="121" t="s">
        <v>278</v>
      </c>
      <c r="C103" s="122"/>
      <c r="D103" s="123">
        <f>E103+F103+G103+H103+I103</f>
        <v>0</v>
      </c>
      <c r="E103" s="124"/>
      <c r="F103" s="124"/>
      <c r="G103" s="124"/>
      <c r="H103" s="124"/>
      <c r="I103" s="125"/>
      <c r="J103" s="127"/>
      <c r="K103" s="127"/>
      <c r="L103" s="127"/>
      <c r="M103" s="127"/>
      <c r="N103" s="127"/>
      <c r="O103" s="127"/>
      <c r="P103" s="127"/>
    </row>
    <row r="104" spans="2:16" ht="17.25" customHeight="1">
      <c r="B104" s="121" t="s">
        <v>279</v>
      </c>
      <c r="C104" s="122"/>
      <c r="D104" s="123">
        <f>E104+F104+G104+H104+I104</f>
        <v>0</v>
      </c>
      <c r="E104" s="124"/>
      <c r="F104" s="124"/>
      <c r="G104" s="124"/>
      <c r="H104" s="124"/>
      <c r="I104" s="125"/>
      <c r="J104" s="127"/>
      <c r="K104" s="127"/>
      <c r="L104" s="127"/>
      <c r="M104" s="127"/>
      <c r="N104" s="127"/>
      <c r="O104" s="127"/>
      <c r="P104" s="127"/>
    </row>
    <row r="105" spans="2:16" s="168" customFormat="1" ht="41.25" customHeight="1">
      <c r="B105" s="128" t="s">
        <v>324</v>
      </c>
      <c r="C105" s="129" t="s">
        <v>325</v>
      </c>
      <c r="D105" s="169">
        <f aca="true" t="shared" si="32" ref="D105:I105">D106+D107</f>
        <v>0</v>
      </c>
      <c r="E105" s="169">
        <f t="shared" si="32"/>
        <v>0</v>
      </c>
      <c r="F105" s="169">
        <f t="shared" si="32"/>
        <v>0</v>
      </c>
      <c r="G105" s="169">
        <f t="shared" si="32"/>
        <v>0</v>
      </c>
      <c r="H105" s="169">
        <f t="shared" si="32"/>
        <v>0</v>
      </c>
      <c r="I105" s="170">
        <f t="shared" si="32"/>
        <v>0</v>
      </c>
      <c r="J105" s="171"/>
      <c r="K105" s="171"/>
      <c r="L105" s="171"/>
      <c r="M105" s="171"/>
      <c r="N105" s="171"/>
      <c r="O105" s="171"/>
      <c r="P105" s="171"/>
    </row>
    <row r="106" spans="2:16" ht="17.25" customHeight="1">
      <c r="B106" s="121" t="s">
        <v>326</v>
      </c>
      <c r="C106" s="122"/>
      <c r="D106" s="123">
        <f>E106+F106+G106+H106+I106</f>
        <v>0</v>
      </c>
      <c r="E106" s="124"/>
      <c r="F106" s="124"/>
      <c r="G106" s="124"/>
      <c r="H106" s="124"/>
      <c r="I106" s="125"/>
      <c r="J106" s="127"/>
      <c r="K106" s="127"/>
      <c r="L106" s="127"/>
      <c r="M106" s="127"/>
      <c r="N106" s="127"/>
      <c r="O106" s="127"/>
      <c r="P106" s="127"/>
    </row>
    <row r="107" spans="2:16" ht="17.25" customHeight="1">
      <c r="B107" s="121" t="s">
        <v>327</v>
      </c>
      <c r="C107" s="122"/>
      <c r="D107" s="123">
        <f>E107+F107+G107+H107+I107</f>
        <v>0</v>
      </c>
      <c r="E107" s="124"/>
      <c r="F107" s="124"/>
      <c r="G107" s="124"/>
      <c r="H107" s="124"/>
      <c r="I107" s="125"/>
      <c r="J107" s="127"/>
      <c r="K107" s="127"/>
      <c r="L107" s="127"/>
      <c r="M107" s="127"/>
      <c r="N107" s="127"/>
      <c r="O107" s="127"/>
      <c r="P107" s="127"/>
    </row>
    <row r="108" spans="2:16" ht="17.25" customHeight="1">
      <c r="B108" s="128" t="s">
        <v>328</v>
      </c>
      <c r="C108" s="129" t="s">
        <v>329</v>
      </c>
      <c r="D108" s="119">
        <f aca="true" t="shared" si="33" ref="D108:I108">ROUND(+D109+D117,1)</f>
        <v>0</v>
      </c>
      <c r="E108" s="119">
        <f t="shared" si="33"/>
        <v>0</v>
      </c>
      <c r="F108" s="119">
        <f t="shared" si="33"/>
        <v>0</v>
      </c>
      <c r="G108" s="119">
        <f t="shared" si="33"/>
        <v>0</v>
      </c>
      <c r="H108" s="119">
        <f t="shared" si="33"/>
        <v>0</v>
      </c>
      <c r="I108" s="120">
        <f t="shared" si="33"/>
        <v>0</v>
      </c>
      <c r="J108" s="145"/>
      <c r="K108" s="145"/>
      <c r="L108" s="145"/>
      <c r="M108" s="145"/>
      <c r="N108" s="145"/>
      <c r="O108" s="145"/>
      <c r="P108" s="145"/>
    </row>
    <row r="109" spans="2:16" s="168" customFormat="1" ht="17.25" customHeight="1">
      <c r="B109" s="128" t="s">
        <v>330</v>
      </c>
      <c r="C109" s="129" t="s">
        <v>331</v>
      </c>
      <c r="D109" s="172">
        <f aca="true" t="shared" si="34" ref="D109:I109">D110+D111+D112+D113+D114+D115+D116</f>
        <v>0</v>
      </c>
      <c r="E109" s="172">
        <f t="shared" si="34"/>
        <v>0</v>
      </c>
      <c r="F109" s="172">
        <f t="shared" si="34"/>
        <v>0</v>
      </c>
      <c r="G109" s="172">
        <f t="shared" si="34"/>
        <v>0</v>
      </c>
      <c r="H109" s="172">
        <f t="shared" si="34"/>
        <v>0</v>
      </c>
      <c r="I109" s="173">
        <f t="shared" si="34"/>
        <v>0</v>
      </c>
      <c r="J109" s="171"/>
      <c r="K109" s="171"/>
      <c r="L109" s="171"/>
      <c r="M109" s="171"/>
      <c r="N109" s="171"/>
      <c r="O109" s="171"/>
      <c r="P109" s="171"/>
    </row>
    <row r="110" spans="2:16" ht="17.25" customHeight="1">
      <c r="B110" s="121" t="s">
        <v>278</v>
      </c>
      <c r="C110" s="122"/>
      <c r="D110" s="123">
        <f aca="true" t="shared" si="35" ref="D110:D119">E110+F110+G110+H110+I110</f>
        <v>0</v>
      </c>
      <c r="E110" s="124"/>
      <c r="F110" s="124"/>
      <c r="G110" s="124"/>
      <c r="H110" s="124"/>
      <c r="I110" s="125"/>
      <c r="J110" s="127"/>
      <c r="K110" s="127"/>
      <c r="L110" s="127"/>
      <c r="M110" s="127"/>
      <c r="N110" s="127"/>
      <c r="O110" s="127"/>
      <c r="P110" s="127"/>
    </row>
    <row r="111" spans="2:16" ht="30" customHeight="1">
      <c r="B111" s="121" t="s">
        <v>332</v>
      </c>
      <c r="C111" s="122"/>
      <c r="D111" s="123">
        <f t="shared" si="35"/>
        <v>0</v>
      </c>
      <c r="E111" s="124"/>
      <c r="F111" s="124"/>
      <c r="G111" s="124"/>
      <c r="H111" s="124"/>
      <c r="I111" s="125"/>
      <c r="J111" s="127"/>
      <c r="K111" s="127"/>
      <c r="L111" s="127"/>
      <c r="M111" s="127"/>
      <c r="N111" s="127"/>
      <c r="O111" s="127"/>
      <c r="P111" s="127"/>
    </row>
    <row r="112" spans="2:16" ht="31.5" customHeight="1">
      <c r="B112" s="174" t="s">
        <v>333</v>
      </c>
      <c r="C112" s="122"/>
      <c r="D112" s="123">
        <f t="shared" si="35"/>
        <v>0</v>
      </c>
      <c r="E112" s="124"/>
      <c r="F112" s="124"/>
      <c r="G112" s="124"/>
      <c r="H112" s="124"/>
      <c r="I112" s="125"/>
      <c r="J112" s="127"/>
      <c r="K112" s="127"/>
      <c r="L112" s="127"/>
      <c r="M112" s="127"/>
      <c r="N112" s="127"/>
      <c r="O112" s="127"/>
      <c r="P112" s="127"/>
    </row>
    <row r="113" spans="2:16" ht="24" customHeight="1">
      <c r="B113" s="161" t="s">
        <v>334</v>
      </c>
      <c r="C113" s="122"/>
      <c r="D113" s="123">
        <f t="shared" si="35"/>
        <v>0</v>
      </c>
      <c r="E113" s="124"/>
      <c r="F113" s="124"/>
      <c r="G113" s="124"/>
      <c r="H113" s="124"/>
      <c r="I113" s="125"/>
      <c r="J113" s="127"/>
      <c r="K113" s="127"/>
      <c r="L113" s="127"/>
      <c r="M113" s="127"/>
      <c r="N113" s="127"/>
      <c r="O113" s="127"/>
      <c r="P113" s="127"/>
    </row>
    <row r="114" spans="2:16" ht="29.25" customHeight="1">
      <c r="B114" s="161" t="s">
        <v>335</v>
      </c>
      <c r="C114" s="122"/>
      <c r="D114" s="123">
        <f t="shared" si="35"/>
        <v>0</v>
      </c>
      <c r="E114" s="124"/>
      <c r="F114" s="124"/>
      <c r="G114" s="124"/>
      <c r="H114" s="124"/>
      <c r="I114" s="125"/>
      <c r="J114" s="127"/>
      <c r="K114" s="127"/>
      <c r="L114" s="127"/>
      <c r="M114" s="127"/>
      <c r="N114" s="127"/>
      <c r="O114" s="127"/>
      <c r="P114" s="127"/>
    </row>
    <row r="115" spans="2:16" ht="26.25" customHeight="1">
      <c r="B115" s="161" t="s">
        <v>336</v>
      </c>
      <c r="C115" s="122"/>
      <c r="D115" s="123">
        <f t="shared" si="35"/>
        <v>0</v>
      </c>
      <c r="E115" s="124"/>
      <c r="F115" s="124"/>
      <c r="G115" s="124"/>
      <c r="H115" s="124"/>
      <c r="I115" s="125"/>
      <c r="J115" s="127"/>
      <c r="K115" s="127"/>
      <c r="L115" s="127"/>
      <c r="M115" s="127"/>
      <c r="N115" s="127"/>
      <c r="O115" s="127"/>
      <c r="P115" s="127"/>
    </row>
    <row r="116" spans="2:16" ht="33" customHeight="1">
      <c r="B116" s="161" t="s">
        <v>337</v>
      </c>
      <c r="C116" s="122"/>
      <c r="D116" s="123">
        <f t="shared" si="35"/>
        <v>0</v>
      </c>
      <c r="E116" s="124"/>
      <c r="F116" s="124"/>
      <c r="G116" s="124"/>
      <c r="H116" s="124"/>
      <c r="I116" s="125"/>
      <c r="J116" s="127"/>
      <c r="K116" s="127"/>
      <c r="L116" s="127"/>
      <c r="M116" s="127"/>
      <c r="N116" s="127"/>
      <c r="O116" s="127"/>
      <c r="P116" s="127"/>
    </row>
    <row r="117" spans="2:16" ht="27" customHeight="1">
      <c r="B117" s="121" t="s">
        <v>338</v>
      </c>
      <c r="C117" s="122" t="s">
        <v>339</v>
      </c>
      <c r="D117" s="123">
        <f t="shared" si="35"/>
        <v>0</v>
      </c>
      <c r="E117" s="124"/>
      <c r="F117" s="124"/>
      <c r="G117" s="124"/>
      <c r="H117" s="124"/>
      <c r="I117" s="125"/>
      <c r="J117" s="127"/>
      <c r="K117" s="127"/>
      <c r="L117" s="127"/>
      <c r="M117" s="127"/>
      <c r="N117" s="127"/>
      <c r="O117" s="127"/>
      <c r="P117" s="127"/>
    </row>
    <row r="118" spans="2:16" ht="17.25" customHeight="1">
      <c r="B118" s="121" t="s">
        <v>340</v>
      </c>
      <c r="C118" s="129" t="s">
        <v>341</v>
      </c>
      <c r="D118" s="123">
        <f t="shared" si="35"/>
        <v>0</v>
      </c>
      <c r="E118" s="124"/>
      <c r="F118" s="124"/>
      <c r="G118" s="124"/>
      <c r="H118" s="124"/>
      <c r="I118" s="125"/>
      <c r="J118" s="171"/>
      <c r="K118" s="171"/>
      <c r="L118" s="171"/>
      <c r="M118" s="171"/>
      <c r="N118" s="171"/>
      <c r="O118" s="171"/>
      <c r="P118" s="171"/>
    </row>
    <row r="119" spans="2:16" ht="17.25" customHeight="1">
      <c r="B119" s="121" t="s">
        <v>342</v>
      </c>
      <c r="C119" s="129" t="s">
        <v>343</v>
      </c>
      <c r="D119" s="123">
        <f t="shared" si="35"/>
        <v>0</v>
      </c>
      <c r="E119" s="124"/>
      <c r="F119" s="124"/>
      <c r="G119" s="124"/>
      <c r="H119" s="124"/>
      <c r="I119" s="125"/>
      <c r="J119" s="171"/>
      <c r="K119" s="171"/>
      <c r="L119" s="171"/>
      <c r="M119" s="171"/>
      <c r="N119" s="171"/>
      <c r="O119" s="171"/>
      <c r="P119" s="171"/>
    </row>
    <row r="120" spans="2:16" ht="17.25" customHeight="1">
      <c r="B120" s="128" t="s">
        <v>344</v>
      </c>
      <c r="C120" s="129" t="s">
        <v>345</v>
      </c>
      <c r="D120" s="119">
        <f aca="true" t="shared" si="36" ref="D120:I120">ROUND(D121,1)</f>
        <v>0</v>
      </c>
      <c r="E120" s="119">
        <f t="shared" si="36"/>
        <v>0</v>
      </c>
      <c r="F120" s="119">
        <f t="shared" si="36"/>
        <v>0</v>
      </c>
      <c r="G120" s="119">
        <f t="shared" si="36"/>
        <v>0</v>
      </c>
      <c r="H120" s="119">
        <f t="shared" si="36"/>
        <v>0</v>
      </c>
      <c r="I120" s="120">
        <f t="shared" si="36"/>
        <v>0</v>
      </c>
      <c r="J120" s="145"/>
      <c r="K120" s="145"/>
      <c r="L120" s="145"/>
      <c r="M120" s="145"/>
      <c r="N120" s="145"/>
      <c r="O120" s="145"/>
      <c r="P120" s="145"/>
    </row>
    <row r="121" spans="2:16" ht="17.25" customHeight="1">
      <c r="B121" s="128" t="s">
        <v>346</v>
      </c>
      <c r="C121" s="129" t="s">
        <v>347</v>
      </c>
      <c r="D121" s="119">
        <f aca="true" t="shared" si="37" ref="D121:I121">ROUND(D125+D127,1)</f>
        <v>0</v>
      </c>
      <c r="E121" s="119">
        <f t="shared" si="37"/>
        <v>0</v>
      </c>
      <c r="F121" s="119">
        <f t="shared" si="37"/>
        <v>0</v>
      </c>
      <c r="G121" s="119">
        <f t="shared" si="37"/>
        <v>0</v>
      </c>
      <c r="H121" s="119">
        <f t="shared" si="37"/>
        <v>0</v>
      </c>
      <c r="I121" s="120">
        <f t="shared" si="37"/>
        <v>0</v>
      </c>
      <c r="J121" s="145"/>
      <c r="K121" s="145"/>
      <c r="L121" s="145"/>
      <c r="M121" s="145"/>
      <c r="N121" s="145"/>
      <c r="O121" s="145"/>
      <c r="P121" s="145"/>
    </row>
    <row r="122" spans="2:16" ht="17.25" customHeight="1">
      <c r="B122" s="128" t="s">
        <v>348</v>
      </c>
      <c r="C122" s="129" t="s">
        <v>349</v>
      </c>
      <c r="D122" s="119">
        <f aca="true" t="shared" si="38" ref="D122:I123">ROUND(D123,1)</f>
        <v>0</v>
      </c>
      <c r="E122" s="119">
        <f t="shared" si="38"/>
        <v>0</v>
      </c>
      <c r="F122" s="119">
        <f t="shared" si="38"/>
        <v>0</v>
      </c>
      <c r="G122" s="119">
        <f t="shared" si="38"/>
        <v>0</v>
      </c>
      <c r="H122" s="119">
        <f t="shared" si="38"/>
        <v>0</v>
      </c>
      <c r="I122" s="120">
        <f t="shared" si="38"/>
        <v>0</v>
      </c>
      <c r="J122" s="145"/>
      <c r="K122" s="145"/>
      <c r="L122" s="145"/>
      <c r="M122" s="145"/>
      <c r="N122" s="145"/>
      <c r="O122" s="145"/>
      <c r="P122" s="145"/>
    </row>
    <row r="123" spans="2:16" ht="17.25" customHeight="1">
      <c r="B123" s="128" t="s">
        <v>350</v>
      </c>
      <c r="C123" s="129" t="s">
        <v>351</v>
      </c>
      <c r="D123" s="119">
        <f t="shared" si="38"/>
        <v>0</v>
      </c>
      <c r="E123" s="119">
        <f t="shared" si="38"/>
        <v>0</v>
      </c>
      <c r="F123" s="119">
        <f t="shared" si="38"/>
        <v>0</v>
      </c>
      <c r="G123" s="119">
        <f t="shared" si="38"/>
        <v>0</v>
      </c>
      <c r="H123" s="119">
        <f t="shared" si="38"/>
        <v>0</v>
      </c>
      <c r="I123" s="120">
        <f t="shared" si="38"/>
        <v>0</v>
      </c>
      <c r="J123" s="145"/>
      <c r="K123" s="145"/>
      <c r="L123" s="145"/>
      <c r="M123" s="145"/>
      <c r="N123" s="145"/>
      <c r="O123" s="145"/>
      <c r="P123" s="145"/>
    </row>
    <row r="124" spans="2:16" ht="17.25" customHeight="1">
      <c r="B124" s="128" t="s">
        <v>352</v>
      </c>
      <c r="C124" s="129" t="s">
        <v>353</v>
      </c>
      <c r="D124" s="119">
        <f aca="true" t="shared" si="39" ref="D124:I124">ROUND(D126+D127,1)</f>
        <v>0</v>
      </c>
      <c r="E124" s="119">
        <f>ROUND(E126+E127,1)</f>
        <v>0</v>
      </c>
      <c r="F124" s="119">
        <f t="shared" si="39"/>
        <v>0</v>
      </c>
      <c r="G124" s="119">
        <f t="shared" si="39"/>
        <v>0</v>
      </c>
      <c r="H124" s="119">
        <f t="shared" si="39"/>
        <v>0</v>
      </c>
      <c r="I124" s="120">
        <f t="shared" si="39"/>
        <v>0</v>
      </c>
      <c r="J124" s="145"/>
      <c r="K124" s="145"/>
      <c r="L124" s="145"/>
      <c r="M124" s="145"/>
      <c r="N124" s="145"/>
      <c r="O124" s="145"/>
      <c r="P124" s="145"/>
    </row>
    <row r="125" spans="2:16" ht="17.25" customHeight="1">
      <c r="B125" s="128" t="s">
        <v>354</v>
      </c>
      <c r="C125" s="129" t="s">
        <v>355</v>
      </c>
      <c r="D125" s="119">
        <f aca="true" t="shared" si="40" ref="D125:I125">ROUND(D126,1)</f>
        <v>0</v>
      </c>
      <c r="E125" s="119">
        <f>ROUND(E126,1)</f>
        <v>0</v>
      </c>
      <c r="F125" s="119">
        <f t="shared" si="40"/>
        <v>0</v>
      </c>
      <c r="G125" s="119">
        <f t="shared" si="40"/>
        <v>0</v>
      </c>
      <c r="H125" s="119">
        <f t="shared" si="40"/>
        <v>0</v>
      </c>
      <c r="I125" s="120">
        <f t="shared" si="40"/>
        <v>0</v>
      </c>
      <c r="J125" s="145"/>
      <c r="K125" s="145"/>
      <c r="L125" s="145"/>
      <c r="M125" s="145"/>
      <c r="N125" s="145"/>
      <c r="O125" s="145"/>
      <c r="P125" s="145"/>
    </row>
    <row r="126" spans="2:16" ht="17.25" customHeight="1">
      <c r="B126" s="121" t="s">
        <v>356</v>
      </c>
      <c r="C126" s="122" t="s">
        <v>357</v>
      </c>
      <c r="D126" s="123">
        <f>E126+F126+G126+H126+I126</f>
        <v>0</v>
      </c>
      <c r="E126" s="124"/>
      <c r="F126" s="124"/>
      <c r="G126" s="124"/>
      <c r="H126" s="124"/>
      <c r="I126" s="125"/>
      <c r="J126" s="175"/>
      <c r="K126" s="175"/>
      <c r="L126" s="175"/>
      <c r="M126" s="175"/>
      <c r="N126" s="175"/>
      <c r="O126" s="175"/>
      <c r="P126" s="175"/>
    </row>
    <row r="127" spans="2:16" ht="17.25" customHeight="1">
      <c r="B127" s="121" t="s">
        <v>358</v>
      </c>
      <c r="C127" s="129" t="s">
        <v>359</v>
      </c>
      <c r="D127" s="123">
        <f>E127+F127+G127+H127+I127</f>
        <v>0</v>
      </c>
      <c r="E127" s="124"/>
      <c r="F127" s="124"/>
      <c r="G127" s="124"/>
      <c r="H127" s="124"/>
      <c r="I127" s="125"/>
      <c r="J127" s="175"/>
      <c r="K127" s="175"/>
      <c r="L127" s="175"/>
      <c r="M127" s="175"/>
      <c r="N127" s="175"/>
      <c r="O127" s="175"/>
      <c r="P127" s="175"/>
    </row>
    <row r="128" spans="2:16" s="94" customFormat="1" ht="17.25" customHeight="1">
      <c r="B128" s="176" t="s">
        <v>360</v>
      </c>
      <c r="C128" s="177"/>
      <c r="D128" s="178">
        <f>E128+F128+G128+H128+I128</f>
        <v>0</v>
      </c>
      <c r="E128" s="179"/>
      <c r="F128" s="179"/>
      <c r="G128" s="179"/>
      <c r="H128" s="179"/>
      <c r="I128" s="180"/>
      <c r="J128" s="95"/>
      <c r="K128" s="95"/>
      <c r="L128" s="95"/>
      <c r="M128" s="95"/>
      <c r="N128" s="95"/>
      <c r="O128" s="95"/>
      <c r="P128" s="95"/>
    </row>
    <row r="129" spans="2:16" s="94" customFormat="1" ht="17.25" customHeight="1">
      <c r="B129" s="181"/>
      <c r="C129" s="182"/>
      <c r="D129" s="183"/>
      <c r="E129" s="184"/>
      <c r="F129" s="185"/>
      <c r="G129" s="186"/>
      <c r="H129" s="186"/>
      <c r="I129" s="186"/>
      <c r="J129" s="183"/>
      <c r="K129" s="183"/>
      <c r="L129" s="95"/>
      <c r="M129" s="95"/>
      <c r="N129" s="95"/>
      <c r="O129" s="95"/>
      <c r="P129" s="95"/>
    </row>
    <row r="130" spans="2:16" s="94" customFormat="1" ht="17.25" customHeight="1">
      <c r="B130" s="187" t="s">
        <v>370</v>
      </c>
      <c r="C130" s="187"/>
      <c r="D130" s="188"/>
      <c r="E130" s="182"/>
      <c r="F130" s="221" t="s">
        <v>371</v>
      </c>
      <c r="G130" s="221"/>
      <c r="H130" s="221"/>
      <c r="I130" s="221"/>
      <c r="J130" s="189"/>
      <c r="K130" s="184"/>
      <c r="L130" s="95"/>
      <c r="M130" s="95"/>
      <c r="N130" s="95"/>
      <c r="O130" s="95"/>
      <c r="P130" s="95"/>
    </row>
    <row r="131" spans="2:16" s="94" customFormat="1" ht="17.25" customHeight="1">
      <c r="B131" s="64" t="s">
        <v>363</v>
      </c>
      <c r="D131" s="190"/>
      <c r="E131" s="190"/>
      <c r="G131" s="66" t="s">
        <v>365</v>
      </c>
      <c r="I131" s="189"/>
      <c r="J131" s="189"/>
      <c r="K131" s="184"/>
      <c r="L131" s="95"/>
      <c r="M131" s="95"/>
      <c r="N131" s="95"/>
      <c r="O131" s="95"/>
      <c r="P131" s="95"/>
    </row>
    <row r="132" spans="2:16" s="94" customFormat="1" ht="17.25" customHeight="1">
      <c r="B132" s="202" t="s">
        <v>367</v>
      </c>
      <c r="C132" s="191"/>
      <c r="D132" s="192"/>
      <c r="E132" s="193"/>
      <c r="F132" s="222" t="s">
        <v>369</v>
      </c>
      <c r="G132" s="222"/>
      <c r="H132" s="222"/>
      <c r="I132" s="222"/>
      <c r="J132" s="189"/>
      <c r="K132" s="184"/>
      <c r="L132" s="95"/>
      <c r="M132" s="95"/>
      <c r="N132" s="95"/>
      <c r="O132" s="95"/>
      <c r="P132" s="95"/>
    </row>
    <row r="133" spans="2:16" s="94" customFormat="1" ht="17.25" customHeight="1">
      <c r="B133" s="194"/>
      <c r="C133" s="195"/>
      <c r="D133" s="195"/>
      <c r="E133" s="195"/>
      <c r="F133" s="195"/>
      <c r="G133" s="196"/>
      <c r="H133" s="196"/>
      <c r="I133" s="184"/>
      <c r="J133" s="184"/>
      <c r="K133" s="184"/>
      <c r="L133" s="95"/>
      <c r="M133" s="95"/>
      <c r="N133" s="95"/>
      <c r="O133" s="95"/>
      <c r="P133" s="95"/>
    </row>
    <row r="134" spans="3:16" s="94" customFormat="1" ht="17.25" customHeight="1">
      <c r="C134" s="195"/>
      <c r="D134" s="195"/>
      <c r="E134" s="195"/>
      <c r="F134" s="195"/>
      <c r="G134" s="197"/>
      <c r="H134" s="198"/>
      <c r="I134" s="184"/>
      <c r="J134" s="189"/>
      <c r="K134" s="184"/>
      <c r="L134" s="95"/>
      <c r="M134" s="95"/>
      <c r="N134" s="95"/>
      <c r="O134" s="95"/>
      <c r="P134" s="95"/>
    </row>
    <row r="135" spans="3:16" s="94" customFormat="1" ht="17.25" customHeight="1">
      <c r="C135" s="195"/>
      <c r="D135" s="195"/>
      <c r="E135" s="195"/>
      <c r="F135" s="195"/>
      <c r="G135" s="186"/>
      <c r="H135" s="198"/>
      <c r="I135" s="184"/>
      <c r="J135" s="189"/>
      <c r="K135" s="184"/>
      <c r="L135" s="95"/>
      <c r="M135" s="95"/>
      <c r="N135" s="95"/>
      <c r="O135" s="95"/>
      <c r="P135" s="95"/>
    </row>
    <row r="136" spans="2:16" s="94" customFormat="1" ht="17.25" customHeight="1">
      <c r="B136" s="95"/>
      <c r="C136" s="95"/>
      <c r="D136" s="98"/>
      <c r="E136" s="95"/>
      <c r="F136" s="95"/>
      <c r="G136" s="186"/>
      <c r="H136" s="93"/>
      <c r="J136" s="95"/>
      <c r="K136" s="95"/>
      <c r="L136" s="95"/>
      <c r="M136" s="95"/>
      <c r="N136" s="95"/>
      <c r="O136" s="95"/>
      <c r="P136" s="95"/>
    </row>
    <row r="137" spans="2:16" s="94" customFormat="1" ht="17.25" customHeight="1">
      <c r="B137" s="95"/>
      <c r="C137" s="95"/>
      <c r="D137" s="98"/>
      <c r="E137" s="95"/>
      <c r="F137" s="95"/>
      <c r="G137" s="196"/>
      <c r="H137" s="93"/>
      <c r="J137" s="95"/>
      <c r="K137" s="95"/>
      <c r="L137" s="95"/>
      <c r="M137" s="95"/>
      <c r="N137" s="95"/>
      <c r="O137" s="95"/>
      <c r="P137" s="95"/>
    </row>
    <row r="138" spans="5:16" s="94" customFormat="1" ht="17.25" customHeight="1">
      <c r="E138" s="186"/>
      <c r="G138" s="196"/>
      <c r="H138" s="93"/>
      <c r="J138" s="95"/>
      <c r="K138" s="95"/>
      <c r="L138" s="95"/>
      <c r="M138" s="95"/>
      <c r="N138" s="95"/>
      <c r="O138" s="95"/>
      <c r="P138" s="95"/>
    </row>
    <row r="139" spans="2:16" s="94" customFormat="1" ht="17.25" customHeight="1">
      <c r="B139" s="184"/>
      <c r="C139" s="184"/>
      <c r="E139" s="184"/>
      <c r="F139" s="189"/>
      <c r="G139" s="196"/>
      <c r="H139" s="93"/>
      <c r="J139" s="95"/>
      <c r="K139" s="95"/>
      <c r="L139" s="95"/>
      <c r="M139" s="95"/>
      <c r="N139" s="95"/>
      <c r="O139" s="95"/>
      <c r="P139" s="95"/>
    </row>
    <row r="140" spans="5:16" s="94" customFormat="1" ht="17.25" customHeight="1">
      <c r="E140" s="198"/>
      <c r="G140" s="93"/>
      <c r="H140" s="93"/>
      <c r="J140" s="95"/>
      <c r="K140" s="95"/>
      <c r="L140" s="95"/>
      <c r="M140" s="95"/>
      <c r="N140" s="95"/>
      <c r="O140" s="95"/>
      <c r="P140" s="95"/>
    </row>
    <row r="141" spans="7:16" s="94" customFormat="1" ht="17.25" customHeight="1">
      <c r="G141" s="93"/>
      <c r="H141" s="93"/>
      <c r="J141" s="95"/>
      <c r="K141" s="95"/>
      <c r="L141" s="95"/>
      <c r="M141" s="95"/>
      <c r="N141" s="95"/>
      <c r="O141" s="95"/>
      <c r="P141" s="95"/>
    </row>
    <row r="142" spans="7:16" s="94" customFormat="1" ht="17.25" customHeight="1">
      <c r="G142" s="93"/>
      <c r="H142" s="93"/>
      <c r="J142" s="95"/>
      <c r="K142" s="95"/>
      <c r="L142" s="95"/>
      <c r="M142" s="95"/>
      <c r="N142" s="95"/>
      <c r="O142" s="95"/>
      <c r="P142" s="95"/>
    </row>
    <row r="143" spans="7:16" s="94" customFormat="1" ht="17.25" customHeight="1">
      <c r="G143" s="93"/>
      <c r="H143" s="93"/>
      <c r="J143" s="95"/>
      <c r="K143" s="95"/>
      <c r="L143" s="95"/>
      <c r="M143" s="95"/>
      <c r="N143" s="95"/>
      <c r="O143" s="95"/>
      <c r="P143" s="95"/>
    </row>
    <row r="144" spans="7:16" s="94" customFormat="1" ht="17.25" customHeight="1">
      <c r="G144" s="93"/>
      <c r="H144" s="93"/>
      <c r="J144" s="95"/>
      <c r="K144" s="95"/>
      <c r="L144" s="95"/>
      <c r="M144" s="95"/>
      <c r="N144" s="95"/>
      <c r="O144" s="95"/>
      <c r="P144" s="95"/>
    </row>
    <row r="145" spans="7:16" s="94" customFormat="1" ht="17.25" customHeight="1">
      <c r="G145" s="93"/>
      <c r="H145" s="93"/>
      <c r="J145" s="95"/>
      <c r="K145" s="95"/>
      <c r="L145" s="95"/>
      <c r="M145" s="95"/>
      <c r="N145" s="95"/>
      <c r="O145" s="95"/>
      <c r="P145" s="95"/>
    </row>
    <row r="146" spans="7:16" s="94" customFormat="1" ht="17.25" customHeight="1">
      <c r="G146" s="93"/>
      <c r="H146" s="93"/>
      <c r="J146" s="95"/>
      <c r="K146" s="95"/>
      <c r="L146" s="95"/>
      <c r="M146" s="95"/>
      <c r="N146" s="95"/>
      <c r="O146" s="95"/>
      <c r="P146" s="95"/>
    </row>
    <row r="147" spans="7:16" s="94" customFormat="1" ht="17.25" customHeight="1">
      <c r="G147" s="93"/>
      <c r="H147" s="93"/>
      <c r="J147" s="95"/>
      <c r="K147" s="95"/>
      <c r="L147" s="95"/>
      <c r="M147" s="95"/>
      <c r="N147" s="95"/>
      <c r="O147" s="95"/>
      <c r="P147" s="95"/>
    </row>
    <row r="148" spans="7:16" s="94" customFormat="1" ht="17.25" customHeight="1">
      <c r="G148" s="93"/>
      <c r="H148" s="93"/>
      <c r="J148" s="95"/>
      <c r="K148" s="95"/>
      <c r="L148" s="95"/>
      <c r="M148" s="95"/>
      <c r="N148" s="95"/>
      <c r="O148" s="95"/>
      <c r="P148" s="95"/>
    </row>
    <row r="149" spans="7:16" s="94" customFormat="1" ht="17.25" customHeight="1">
      <c r="G149" s="93"/>
      <c r="H149" s="93"/>
      <c r="J149" s="95"/>
      <c r="K149" s="95"/>
      <c r="L149" s="95"/>
      <c r="M149" s="95"/>
      <c r="N149" s="95"/>
      <c r="O149" s="95"/>
      <c r="P149" s="95"/>
    </row>
    <row r="150" spans="7:16" s="94" customFormat="1" ht="17.25" customHeight="1">
      <c r="G150" s="93"/>
      <c r="H150" s="93"/>
      <c r="J150" s="95"/>
      <c r="K150" s="95"/>
      <c r="L150" s="95"/>
      <c r="M150" s="95"/>
      <c r="N150" s="95"/>
      <c r="O150" s="95"/>
      <c r="P150" s="95"/>
    </row>
    <row r="151" spans="7:16" s="194" customFormat="1" ht="17.25" customHeight="1">
      <c r="G151" s="93"/>
      <c r="H151" s="93"/>
      <c r="J151" s="182"/>
      <c r="K151" s="182"/>
      <c r="L151" s="182"/>
      <c r="M151" s="182"/>
      <c r="N151" s="182"/>
      <c r="O151" s="182"/>
      <c r="P151" s="182"/>
    </row>
    <row r="152" spans="7:16" s="194" customFormat="1" ht="17.25" customHeight="1">
      <c r="G152" s="93"/>
      <c r="H152" s="93"/>
      <c r="J152" s="182"/>
      <c r="K152" s="182"/>
      <c r="L152" s="182"/>
      <c r="M152" s="182"/>
      <c r="N152" s="182"/>
      <c r="O152" s="182"/>
      <c r="P152" s="182"/>
    </row>
    <row r="153" spans="7:16" s="194" customFormat="1" ht="17.25" customHeight="1">
      <c r="G153" s="93"/>
      <c r="H153" s="93"/>
      <c r="J153" s="182"/>
      <c r="K153" s="182"/>
      <c r="L153" s="182"/>
      <c r="M153" s="182"/>
      <c r="N153" s="182"/>
      <c r="O153" s="182"/>
      <c r="P153" s="182"/>
    </row>
    <row r="154" spans="7:16" s="194" customFormat="1" ht="17.25" customHeight="1">
      <c r="G154" s="93"/>
      <c r="H154" s="93"/>
      <c r="J154" s="182"/>
      <c r="K154" s="182"/>
      <c r="L154" s="182"/>
      <c r="M154" s="182"/>
      <c r="N154" s="182"/>
      <c r="O154" s="182"/>
      <c r="P154" s="182"/>
    </row>
    <row r="155" spans="7:16" s="194" customFormat="1" ht="17.25" customHeight="1">
      <c r="G155" s="93"/>
      <c r="H155" s="93"/>
      <c r="J155" s="182"/>
      <c r="K155" s="182"/>
      <c r="L155" s="182"/>
      <c r="M155" s="182"/>
      <c r="N155" s="182"/>
      <c r="O155" s="182"/>
      <c r="P155" s="182"/>
    </row>
    <row r="156" spans="7:16" s="194" customFormat="1" ht="17.25" customHeight="1">
      <c r="G156" s="93"/>
      <c r="H156" s="93"/>
      <c r="J156" s="182"/>
      <c r="K156" s="182"/>
      <c r="L156" s="182"/>
      <c r="M156" s="182"/>
      <c r="N156" s="182"/>
      <c r="O156" s="182"/>
      <c r="P156" s="182"/>
    </row>
    <row r="157" spans="7:16" s="194" customFormat="1" ht="17.25" customHeight="1">
      <c r="G157" s="93"/>
      <c r="H157" s="93"/>
      <c r="J157" s="182"/>
      <c r="K157" s="182"/>
      <c r="L157" s="182"/>
      <c r="M157" s="182"/>
      <c r="N157" s="182"/>
      <c r="O157" s="182"/>
      <c r="P157" s="182"/>
    </row>
    <row r="158" spans="7:16" s="194" customFormat="1" ht="17.25" customHeight="1">
      <c r="G158" s="93"/>
      <c r="H158" s="93"/>
      <c r="J158" s="182"/>
      <c r="K158" s="182"/>
      <c r="L158" s="182"/>
      <c r="M158" s="182"/>
      <c r="N158" s="182"/>
      <c r="O158" s="182"/>
      <c r="P158" s="182"/>
    </row>
    <row r="159" spans="7:16" s="194" customFormat="1" ht="17.25" customHeight="1">
      <c r="G159" s="93"/>
      <c r="H159" s="93"/>
      <c r="J159" s="182"/>
      <c r="K159" s="182"/>
      <c r="L159" s="182"/>
      <c r="M159" s="182"/>
      <c r="N159" s="182"/>
      <c r="O159" s="182"/>
      <c r="P159" s="182"/>
    </row>
    <row r="160" spans="7:16" s="194" customFormat="1" ht="17.25" customHeight="1">
      <c r="G160" s="93"/>
      <c r="H160" s="93"/>
      <c r="J160" s="182"/>
      <c r="K160" s="182"/>
      <c r="L160" s="182"/>
      <c r="M160" s="182"/>
      <c r="N160" s="182"/>
      <c r="O160" s="182"/>
      <c r="P160" s="182"/>
    </row>
    <row r="161" spans="7:16" s="194" customFormat="1" ht="17.25" customHeight="1">
      <c r="G161" s="93"/>
      <c r="H161" s="93"/>
      <c r="J161" s="182"/>
      <c r="K161" s="182"/>
      <c r="L161" s="182"/>
      <c r="M161" s="182"/>
      <c r="N161" s="182"/>
      <c r="O161" s="182"/>
      <c r="P161" s="182"/>
    </row>
    <row r="162" spans="7:16" s="194" customFormat="1" ht="17.25" customHeight="1">
      <c r="G162" s="93"/>
      <c r="H162" s="93"/>
      <c r="J162" s="182"/>
      <c r="K162" s="182"/>
      <c r="L162" s="182"/>
      <c r="M162" s="182"/>
      <c r="N162" s="182"/>
      <c r="O162" s="182"/>
      <c r="P162" s="182"/>
    </row>
    <row r="163" spans="7:16" s="194" customFormat="1" ht="17.25" customHeight="1">
      <c r="G163" s="93"/>
      <c r="H163" s="93"/>
      <c r="J163" s="182"/>
      <c r="K163" s="182"/>
      <c r="L163" s="182"/>
      <c r="M163" s="182"/>
      <c r="N163" s="182"/>
      <c r="O163" s="182"/>
      <c r="P163" s="182"/>
    </row>
  </sheetData>
  <mergeCells count="10">
    <mergeCell ref="F4:I4"/>
    <mergeCell ref="F130:I130"/>
    <mergeCell ref="F132:I132"/>
    <mergeCell ref="B1:F1"/>
    <mergeCell ref="B3:I3"/>
    <mergeCell ref="B7:B8"/>
    <mergeCell ref="C7:C8"/>
    <mergeCell ref="D7:D8"/>
    <mergeCell ref="E7:I7"/>
    <mergeCell ref="B4:E4"/>
  </mergeCells>
  <dataValidations count="1">
    <dataValidation type="whole" allowBlank="1" showInputMessage="1" showErrorMessage="1" sqref="E62 E70:E74 E80:E82 E103">
      <formula1>-99999999999999900000000000</formula1>
      <formula2>9.99999999999999E+26</formula2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florina.bircu</cp:lastModifiedBy>
  <cp:lastPrinted>2014-06-03T08:48:54Z</cp:lastPrinted>
  <dcterms:created xsi:type="dcterms:W3CDTF">1996-10-14T23:33:28Z</dcterms:created>
  <dcterms:modified xsi:type="dcterms:W3CDTF">2014-06-03T08:49:02Z</dcterms:modified>
  <cp:category/>
  <cp:version/>
  <cp:contentType/>
  <cp:contentStatus/>
</cp:coreProperties>
</file>